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01 BRDT_SGDT_ZfSL\TET.folio QUA-LiS FU Berlin 2017ff\99 20 Mechanische Schwingungen\"/>
    </mc:Choice>
  </mc:AlternateContent>
  <xr:revisionPtr revIDLastSave="0" documentId="13_ncr:1_{C992806A-8959-4454-AAAE-6162B375BA45}" xr6:coauthVersionLast="46" xr6:coauthVersionMax="46" xr10:uidLastSave="{00000000-0000-0000-0000-000000000000}"/>
  <bookViews>
    <workbookView xWindow="-120" yWindow="-120" windowWidth="29040" windowHeight="16440" tabRatio="750" xr2:uid="{64D6D24F-F4CC-4D08-B103-35CCA29298FA}"/>
  </bookViews>
  <sheets>
    <sheet name="Resonanzkurven" sheetId="1" r:id="rId1"/>
    <sheet name="Amplituden-Resonanz " sheetId="2" r:id="rId2"/>
    <sheet name="Phasenverschiebung" sheetId="3" r:id="rId3"/>
    <sheet name="Kurven theoretisch" sheetId="5" r:id="rId4"/>
  </sheets>
  <definedNames>
    <definedName name="cTheorie">'Kurven theoretisch'!$B$7</definedName>
    <definedName name="f0Res">Resonanzkurven!$B$4</definedName>
    <definedName name="fRes">Resonanzkurven!#REF!</definedName>
    <definedName name="Resonanzkurven" localSheetId="0">Resonanzkurven!$B$9:$J$26</definedName>
    <definedName name="rTheorie">'Kurven theoretisch'!$B$6</definedName>
    <definedName name="s0Err">Resonanzkurven!$B$5</definedName>
    <definedName name="sErr">Resonanzkurven!#REF!</definedName>
    <definedName name="T0Res">Resonanzkurven!$B$3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D6" i="5"/>
  <c r="B6" i="5"/>
  <c r="H6" i="5" s="1"/>
  <c r="G6" i="5" s="1"/>
  <c r="H5" i="5" l="1"/>
  <c r="G5" i="5" s="1"/>
  <c r="B9" i="5"/>
  <c r="F5" i="5"/>
  <c r="D7" i="5"/>
  <c r="E6" i="5"/>
  <c r="F6" i="5"/>
  <c r="F7" i="5"/>
  <c r="E5" i="5"/>
  <c r="D8" i="5" l="1"/>
  <c r="H7" i="5"/>
  <c r="G7" i="5" s="1"/>
  <c r="E7" i="5"/>
  <c r="H8" i="5" l="1"/>
  <c r="G8" i="5" s="1"/>
  <c r="D9" i="5"/>
  <c r="E8" i="5"/>
  <c r="F8" i="5"/>
  <c r="H9" i="5" l="1"/>
  <c r="G9" i="5" s="1"/>
  <c r="E9" i="5"/>
  <c r="D10" i="5"/>
  <c r="F9" i="5"/>
  <c r="D11" i="5" l="1"/>
  <c r="E10" i="5"/>
  <c r="H10" i="5"/>
  <c r="G10" i="5" s="1"/>
  <c r="F10" i="5"/>
  <c r="H11" i="5" l="1"/>
  <c r="G11" i="5" s="1"/>
  <c r="D12" i="5"/>
  <c r="E11" i="5"/>
  <c r="F11" i="5"/>
  <c r="D13" i="5" l="1"/>
  <c r="E12" i="5"/>
  <c r="H12" i="5"/>
  <c r="G12" i="5" s="1"/>
  <c r="F12" i="5"/>
  <c r="H13" i="5" l="1"/>
  <c r="G13" i="5" s="1"/>
  <c r="D14" i="5"/>
  <c r="E13" i="5"/>
  <c r="F13" i="5"/>
  <c r="D15" i="5" l="1"/>
  <c r="E14" i="5"/>
  <c r="H14" i="5"/>
  <c r="G14" i="5" s="1"/>
  <c r="F14" i="5"/>
  <c r="H15" i="5" l="1"/>
  <c r="G15" i="5" s="1"/>
  <c r="E15" i="5"/>
  <c r="D16" i="5"/>
  <c r="F15" i="5"/>
  <c r="D17" i="5" l="1"/>
  <c r="E16" i="5"/>
  <c r="H16" i="5"/>
  <c r="G16" i="5" s="1"/>
  <c r="F16" i="5"/>
  <c r="H17" i="5" l="1"/>
  <c r="G17" i="5" s="1"/>
  <c r="E17" i="5"/>
  <c r="D18" i="5"/>
  <c r="F17" i="5"/>
  <c r="D19" i="5" l="1"/>
  <c r="E18" i="5"/>
  <c r="H18" i="5"/>
  <c r="G18" i="5" s="1"/>
  <c r="F18" i="5"/>
  <c r="H19" i="5" l="1"/>
  <c r="G19" i="5" s="1"/>
  <c r="D20" i="5"/>
  <c r="E19" i="5"/>
  <c r="F19" i="5"/>
  <c r="D21" i="5" l="1"/>
  <c r="E20" i="5"/>
  <c r="H20" i="5"/>
  <c r="G20" i="5" s="1"/>
  <c r="F20" i="5"/>
  <c r="H21" i="5" l="1"/>
  <c r="G21" i="5" s="1"/>
  <c r="D22" i="5"/>
  <c r="E21" i="5"/>
  <c r="F21" i="5"/>
  <c r="D23" i="5" l="1"/>
  <c r="E22" i="5"/>
  <c r="H22" i="5"/>
  <c r="G22" i="5" s="1"/>
  <c r="F22" i="5"/>
  <c r="H23" i="5" l="1"/>
  <c r="G23" i="5" s="1"/>
  <c r="E23" i="5"/>
  <c r="D24" i="5"/>
  <c r="F23" i="5"/>
  <c r="D25" i="5" l="1"/>
  <c r="E24" i="5"/>
  <c r="H24" i="5"/>
  <c r="G24" i="5" s="1"/>
  <c r="F24" i="5"/>
  <c r="H25" i="5" l="1"/>
  <c r="G25" i="5" s="1"/>
  <c r="E25" i="5"/>
  <c r="D26" i="5"/>
  <c r="F25" i="5"/>
  <c r="D27" i="5" l="1"/>
  <c r="E26" i="5"/>
  <c r="H26" i="5"/>
  <c r="G26" i="5" s="1"/>
  <c r="F26" i="5"/>
  <c r="H27" i="5" l="1"/>
  <c r="G27" i="5" s="1"/>
  <c r="D28" i="5"/>
  <c r="E27" i="5"/>
  <c r="F27" i="5"/>
  <c r="D29" i="5" l="1"/>
  <c r="E28" i="5"/>
  <c r="H28" i="5"/>
  <c r="G28" i="5" s="1"/>
  <c r="F28" i="5"/>
  <c r="H29" i="5" l="1"/>
  <c r="G29" i="5" s="1"/>
  <c r="D30" i="5"/>
  <c r="E29" i="5"/>
  <c r="F29" i="5"/>
  <c r="D31" i="5" l="1"/>
  <c r="E30" i="5"/>
  <c r="H30" i="5"/>
  <c r="G30" i="5" s="1"/>
  <c r="F30" i="5"/>
  <c r="H31" i="5" l="1"/>
  <c r="G31" i="5" s="1"/>
  <c r="E31" i="5"/>
  <c r="D32" i="5"/>
  <c r="F31" i="5"/>
  <c r="D33" i="5" l="1"/>
  <c r="E32" i="5"/>
  <c r="H32" i="5"/>
  <c r="G32" i="5" s="1"/>
  <c r="F32" i="5"/>
  <c r="H33" i="5" l="1"/>
  <c r="G33" i="5" s="1"/>
  <c r="E33" i="5"/>
  <c r="D34" i="5"/>
  <c r="F33" i="5"/>
  <c r="D35" i="5" l="1"/>
  <c r="E34" i="5"/>
  <c r="H34" i="5"/>
  <c r="G34" i="5" s="1"/>
  <c r="F34" i="5"/>
  <c r="H35" i="5" l="1"/>
  <c r="G35" i="5" s="1"/>
  <c r="D36" i="5"/>
  <c r="E35" i="5"/>
  <c r="F35" i="5"/>
  <c r="D37" i="5" l="1"/>
  <c r="E36" i="5"/>
  <c r="H36" i="5"/>
  <c r="G36" i="5" s="1"/>
  <c r="F36" i="5"/>
  <c r="H37" i="5" l="1"/>
  <c r="G37" i="5" s="1"/>
  <c r="D38" i="5"/>
  <c r="E37" i="5"/>
  <c r="F37" i="5"/>
  <c r="D39" i="5" l="1"/>
  <c r="E38" i="5"/>
  <c r="H38" i="5"/>
  <c r="G38" i="5" s="1"/>
  <c r="F38" i="5"/>
  <c r="H39" i="5" l="1"/>
  <c r="G39" i="5" s="1"/>
  <c r="D40" i="5"/>
  <c r="E39" i="5"/>
  <c r="F39" i="5"/>
  <c r="D41" i="5" l="1"/>
  <c r="E40" i="5"/>
  <c r="H40" i="5"/>
  <c r="G40" i="5" s="1"/>
  <c r="F40" i="5"/>
  <c r="D42" i="5" l="1"/>
  <c r="E41" i="5"/>
  <c r="H41" i="5"/>
  <c r="G41" i="5" s="1"/>
  <c r="F41" i="5"/>
  <c r="D43" i="5" l="1"/>
  <c r="E42" i="5"/>
  <c r="H42" i="5"/>
  <c r="G42" i="5" s="1"/>
  <c r="F42" i="5"/>
  <c r="H43" i="5" l="1"/>
  <c r="G43" i="5" s="1"/>
  <c r="D44" i="5"/>
  <c r="E43" i="5"/>
  <c r="F43" i="5"/>
  <c r="D45" i="5" l="1"/>
  <c r="E44" i="5"/>
  <c r="H44" i="5"/>
  <c r="G44" i="5" s="1"/>
  <c r="F44" i="5"/>
  <c r="D46" i="5" l="1"/>
  <c r="E45" i="5"/>
  <c r="H45" i="5"/>
  <c r="G45" i="5" s="1"/>
  <c r="F45" i="5"/>
  <c r="D47" i="5" l="1"/>
  <c r="E46" i="5"/>
  <c r="H46" i="5"/>
  <c r="G46" i="5" s="1"/>
  <c r="F46" i="5"/>
  <c r="H47" i="5" l="1"/>
  <c r="G47" i="5" s="1"/>
  <c r="D48" i="5"/>
  <c r="E47" i="5"/>
  <c r="F47" i="5"/>
  <c r="D49" i="5" l="1"/>
  <c r="E48" i="5"/>
  <c r="H48" i="5"/>
  <c r="G48" i="5" s="1"/>
  <c r="F48" i="5"/>
  <c r="D50" i="5" l="1"/>
  <c r="E49" i="5"/>
  <c r="H49" i="5"/>
  <c r="G49" i="5" s="1"/>
  <c r="F49" i="5"/>
  <c r="D51" i="5" l="1"/>
  <c r="E50" i="5"/>
  <c r="H50" i="5"/>
  <c r="G50" i="5" s="1"/>
  <c r="F50" i="5"/>
  <c r="H51" i="5" l="1"/>
  <c r="G51" i="5" s="1"/>
  <c r="D52" i="5"/>
  <c r="E51" i="5"/>
  <c r="F51" i="5"/>
  <c r="D53" i="5" l="1"/>
  <c r="E52" i="5"/>
  <c r="H52" i="5"/>
  <c r="G52" i="5" s="1"/>
  <c r="F52" i="5"/>
  <c r="D54" i="5" l="1"/>
  <c r="E53" i="5"/>
  <c r="H53" i="5"/>
  <c r="G53" i="5" s="1"/>
  <c r="F53" i="5"/>
  <c r="D55" i="5" l="1"/>
  <c r="E54" i="5"/>
  <c r="H54" i="5"/>
  <c r="G54" i="5" s="1"/>
  <c r="F54" i="5"/>
  <c r="H55" i="5" l="1"/>
  <c r="G55" i="5" s="1"/>
  <c r="E55" i="5"/>
  <c r="F55" i="5"/>
  <c r="BG31" i="1" l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B4" i="1" l="1"/>
  <c r="C25" i="1" l="1"/>
  <c r="C28" i="1"/>
  <c r="C31" i="1"/>
  <c r="C27" i="1"/>
  <c r="C23" i="1"/>
  <c r="C19" i="1"/>
  <c r="C15" i="1"/>
  <c r="C11" i="1"/>
  <c r="C30" i="1"/>
  <c r="C26" i="1"/>
  <c r="C22" i="1"/>
  <c r="C18" i="1"/>
  <c r="C14" i="1"/>
  <c r="C10" i="1"/>
  <c r="C29" i="1"/>
  <c r="C21" i="1"/>
  <c r="C17" i="1"/>
  <c r="C13" i="1"/>
  <c r="C24" i="1"/>
  <c r="C20" i="1"/>
  <c r="C16" i="1"/>
  <c r="C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898AB9-BFBC-444D-9492-9893F4ECD2B3}" name="Resonanzkurven2" type="6" refreshedVersion="6" background="1" saveData="1">
    <textPr sourceFile="/Users/jurgenkirstein/Desktop/Resonanzkurven.csv" decimal="," thousands="." semicolon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<sst xmlns="http://schemas.openxmlformats.org/spreadsheetml/2006/main" count="102" uniqueCount="48">
  <si>
    <t>s</t>
  </si>
  <si>
    <t>Hz</t>
  </si>
  <si>
    <t>cm</t>
  </si>
  <si>
    <t>Dämpfung Wirbelstrombremse</t>
  </si>
  <si>
    <t>Drehregler</t>
  </si>
  <si>
    <t>Frequenz</t>
  </si>
  <si>
    <t>0,20 A</t>
  </si>
  <si>
    <t>0,40 A</t>
  </si>
  <si>
    <t>0,60 A</t>
  </si>
  <si>
    <t>0,80 A</t>
  </si>
  <si>
    <t>1,00 A</t>
  </si>
  <si>
    <t>1,20 A</t>
  </si>
  <si>
    <t>1,40 A</t>
  </si>
  <si>
    <t>1,60 A</t>
  </si>
  <si>
    <t>1,80 A</t>
  </si>
  <si>
    <t>2,00 A</t>
  </si>
  <si>
    <t>2,20 A</t>
  </si>
  <si>
    <t>2,40 A</t>
  </si>
  <si>
    <t>2,60 A</t>
  </si>
  <si>
    <t>2,80 A</t>
  </si>
  <si>
    <t>3,0 A</t>
  </si>
  <si>
    <t>3,20 A</t>
  </si>
  <si>
    <t>3,40 A</t>
  </si>
  <si>
    <t>3,60 A</t>
  </si>
  <si>
    <t>3,80 A</t>
  </si>
  <si>
    <t>Position</t>
  </si>
  <si>
    <r>
      <t>s</t>
    </r>
    <r>
      <rPr>
        <vertAlign val="subscript"/>
        <sz val="12"/>
        <rFont val="Calibri"/>
        <family val="2"/>
        <scheme val="minor"/>
      </rPr>
      <t>0,Res</t>
    </r>
    <r>
      <rPr>
        <sz val="11"/>
        <rFont val="Calibri"/>
        <family val="2"/>
        <scheme val="minor"/>
      </rPr>
      <t xml:space="preserve"> in cm</t>
    </r>
  </si>
  <si>
    <r>
      <t>s</t>
    </r>
    <r>
      <rPr>
        <vertAlign val="subscript"/>
        <sz val="12"/>
        <rFont val="Calibri"/>
        <family val="2"/>
        <scheme val="minor"/>
      </rPr>
      <t>0,Res</t>
    </r>
    <r>
      <rPr>
        <sz val="11"/>
        <rFont val="Calibri"/>
        <family val="2"/>
        <scheme val="minor"/>
      </rPr>
      <t>/s</t>
    </r>
    <r>
      <rPr>
        <vertAlign val="subscript"/>
        <sz val="12"/>
        <rFont val="Calibri"/>
        <family val="2"/>
        <scheme val="minor"/>
      </rPr>
      <t>0,Err</t>
    </r>
  </si>
  <si>
    <r>
      <t>Dj</t>
    </r>
    <r>
      <rPr>
        <sz val="11"/>
        <rFont val="Arial"/>
        <family val="2"/>
      </rPr>
      <t xml:space="preserve"> in °</t>
    </r>
  </si>
  <si>
    <t>Messwerttabelle erzwungene Schwingungen</t>
  </si>
  <si>
    <t>Eigene Daten nur in den grün unterlegten Zellen eintragen</t>
  </si>
  <si>
    <r>
      <t>T</t>
    </r>
    <r>
      <rPr>
        <vertAlign val="subscript"/>
        <sz val="12"/>
        <rFont val="Calibri"/>
        <family val="2"/>
        <scheme val="minor"/>
      </rPr>
      <t>0,Res</t>
    </r>
    <r>
      <rPr>
        <sz val="11"/>
        <rFont val="Calibri"/>
        <family val="2"/>
        <scheme val="minor"/>
      </rPr>
      <t xml:space="preserve"> =</t>
    </r>
  </si>
  <si>
    <r>
      <t>f</t>
    </r>
    <r>
      <rPr>
        <vertAlign val="subscript"/>
        <sz val="12"/>
        <rFont val="Calibri"/>
        <family val="2"/>
        <scheme val="minor"/>
      </rPr>
      <t>o,Res</t>
    </r>
    <r>
      <rPr>
        <sz val="11"/>
        <rFont val="Calibri"/>
        <family val="2"/>
        <scheme val="minor"/>
      </rPr>
      <t xml:space="preserve"> = </t>
    </r>
  </si>
  <si>
    <r>
      <t>s</t>
    </r>
    <r>
      <rPr>
        <vertAlign val="subscript"/>
        <sz val="12"/>
        <rFont val="Calibri"/>
        <family val="2"/>
        <scheme val="minor"/>
      </rPr>
      <t>o,Err</t>
    </r>
    <r>
      <rPr>
        <sz val="11"/>
        <rFont val="Calibri"/>
        <family val="2"/>
        <scheme val="minor"/>
      </rPr>
      <t xml:space="preserve"> = </t>
    </r>
  </si>
  <si>
    <r>
      <t>f</t>
    </r>
    <r>
      <rPr>
        <vertAlign val="subscript"/>
        <sz val="12"/>
        <rFont val="Calibri"/>
        <family val="2"/>
        <scheme val="minor"/>
      </rPr>
      <t>Err</t>
    </r>
    <r>
      <rPr>
        <sz val="11"/>
        <rFont val="Calibri"/>
        <family val="2"/>
        <scheme val="minor"/>
      </rPr>
      <t xml:space="preserve"> / Hz</t>
    </r>
  </si>
  <si>
    <r>
      <t>f</t>
    </r>
    <r>
      <rPr>
        <vertAlign val="subscript"/>
        <sz val="12"/>
        <rFont val="Calibri"/>
        <family val="2"/>
        <scheme val="minor"/>
      </rPr>
      <t>Err</t>
    </r>
    <r>
      <rPr>
        <sz val="11"/>
        <rFont val="Calibri"/>
        <family val="2"/>
        <scheme val="minor"/>
      </rPr>
      <t xml:space="preserve"> / f</t>
    </r>
    <r>
      <rPr>
        <vertAlign val="subscript"/>
        <sz val="12"/>
        <rFont val="Calibri"/>
        <family val="2"/>
        <scheme val="minor"/>
      </rPr>
      <t>0,Res</t>
    </r>
  </si>
  <si>
    <t>Resonanzkurven</t>
  </si>
  <si>
    <r>
      <t>s</t>
    </r>
    <r>
      <rPr>
        <vertAlign val="subscript"/>
        <sz val="9"/>
        <rFont val="Arial"/>
        <family val="2"/>
      </rPr>
      <t>0Res</t>
    </r>
    <r>
      <rPr>
        <sz val="9"/>
        <rFont val="Arial"/>
        <family val="2"/>
      </rPr>
      <t>=A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/sqrt[(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0Res</t>
    </r>
    <r>
      <rPr>
        <sz val="9"/>
        <rFont val="Arial"/>
        <family val="2"/>
      </rPr>
      <t xml:space="preserve">² - 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²)²+r²*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²]</t>
    </r>
  </si>
  <si>
    <r>
      <t>Dj</t>
    </r>
    <r>
      <rPr>
        <sz val="9"/>
        <rFont val="Arial"/>
        <family val="2"/>
      </rPr>
      <t xml:space="preserve"> = arctan[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/(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0Res</t>
    </r>
    <r>
      <rPr>
        <sz val="9"/>
        <rFont val="Arial"/>
        <family val="2"/>
      </rPr>
      <t xml:space="preserve">² - 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²)]</t>
    </r>
  </si>
  <si>
    <r>
      <t>w</t>
    </r>
    <r>
      <rPr>
        <vertAlign val="subscript"/>
        <sz val="9"/>
        <rFont val="Arial"/>
        <family val="2"/>
      </rPr>
      <t>Err</t>
    </r>
  </si>
  <si>
    <r>
      <t>w</t>
    </r>
    <r>
      <rPr>
        <vertAlign val="subscript"/>
        <sz val="9"/>
        <rFont val="Arial"/>
        <family val="2"/>
      </rPr>
      <t>Err</t>
    </r>
    <r>
      <rPr>
        <sz val="9"/>
        <rFont val="Arial"/>
        <family val="2"/>
      </rPr>
      <t>/</t>
    </r>
    <r>
      <rPr>
        <sz val="9"/>
        <rFont val="Symbol"/>
        <family val="1"/>
        <charset val="2"/>
      </rPr>
      <t>w</t>
    </r>
    <r>
      <rPr>
        <vertAlign val="subscript"/>
        <sz val="9"/>
        <rFont val="Arial"/>
        <family val="2"/>
      </rPr>
      <t>0Res</t>
    </r>
  </si>
  <si>
    <t>Amplitude</t>
  </si>
  <si>
    <r>
      <t>Dj</t>
    </r>
    <r>
      <rPr>
        <sz val="9"/>
        <rFont val="Arial"/>
        <family val="2"/>
      </rPr>
      <t xml:space="preserve"> in °</t>
    </r>
  </si>
  <si>
    <t>Dämpfung r =</t>
  </si>
  <si>
    <t>Rückstell c =</t>
  </si>
  <si>
    <r>
      <t xml:space="preserve">Frequenz </t>
    </r>
    <r>
      <rPr>
        <sz val="10"/>
        <rFont val="Symbol"/>
        <family val="1"/>
        <charset val="2"/>
      </rPr>
      <t>w</t>
    </r>
    <r>
      <rPr>
        <vertAlign val="subscript"/>
        <sz val="10"/>
        <rFont val="Arial"/>
        <family val="2"/>
      </rPr>
      <t>0.Res</t>
    </r>
    <r>
      <rPr>
        <sz val="10"/>
        <rFont val="Arial"/>
        <family val="2"/>
      </rPr>
      <t xml:space="preserve"> =</t>
    </r>
  </si>
  <si>
    <r>
      <t xml:space="preserve">Frequenz </t>
    </r>
    <r>
      <rPr>
        <sz val="10"/>
        <rFont val="Symbol"/>
        <family val="1"/>
        <charset val="2"/>
      </rPr>
      <t>w</t>
    </r>
    <r>
      <rPr>
        <vertAlign val="subscript"/>
        <sz val="10"/>
        <rFont val="Arial"/>
        <family val="2"/>
      </rPr>
      <t>r,Res</t>
    </r>
    <r>
      <rPr>
        <sz val="10"/>
        <rFont val="Arial"/>
        <family val="2"/>
      </rPr>
      <t xml:space="preserve"> =</t>
    </r>
  </si>
  <si>
    <r>
      <t>Amplitude A</t>
    </r>
    <r>
      <rPr>
        <vertAlign val="subscript"/>
        <sz val="10"/>
        <rFont val="Arial"/>
        <family val="2"/>
      </rPr>
      <t>Err</t>
    </r>
    <r>
      <rPr>
        <sz val="10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</si>
</sst>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2"/>
      <name val="Calibri"/>
      <family val="2"/>
      <scheme val="minor"/>
    </font>
    <font>
      <sz val="12"/>
      <name val="Symbol"/>
      <family val="1"/>
      <charset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5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right"/>
    </xf>
    <xf numFmtId="164" fontId="1" fillId="3" borderId="2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right"/>
    </xf>
    <xf numFmtId="164" fontId="1" fillId="3" borderId="7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0" borderId="1" xfId="0" applyNumberFormat="1" applyFont="1" applyBorder="1"/>
    <xf numFmtId="164" fontId="6" fillId="2" borderId="9" xfId="0" applyNumberFormat="1" applyFont="1" applyFill="1" applyBorder="1"/>
    <xf numFmtId="2" fontId="1" fillId="2" borderId="12" xfId="0" applyNumberFormat="1" applyFont="1" applyFill="1" applyBorder="1" applyProtection="1"/>
    <xf numFmtId="1" fontId="1" fillId="0" borderId="4" xfId="0" applyNumberFormat="1" applyFont="1" applyBorder="1"/>
    <xf numFmtId="164" fontId="6" fillId="2" borderId="13" xfId="0" applyNumberFormat="1" applyFont="1" applyFill="1" applyBorder="1"/>
    <xf numFmtId="2" fontId="1" fillId="2" borderId="14" xfId="0" applyNumberFormat="1" applyFont="1" applyFill="1" applyBorder="1" applyProtection="1"/>
    <xf numFmtId="1" fontId="1" fillId="0" borderId="6" xfId="0" applyNumberFormat="1" applyFont="1" applyBorder="1"/>
    <xf numFmtId="164" fontId="6" fillId="2" borderId="11" xfId="0" applyNumberFormat="1" applyFont="1" applyFill="1" applyBorder="1"/>
    <xf numFmtId="2" fontId="1" fillId="2" borderId="10" xfId="0" applyNumberFormat="1" applyFont="1" applyFill="1" applyBorder="1" applyProtection="1"/>
    <xf numFmtId="0" fontId="1" fillId="0" borderId="0" xfId="0" applyFont="1" applyFill="1"/>
    <xf numFmtId="0" fontId="7" fillId="0" borderId="0" xfId="0" applyFont="1"/>
    <xf numFmtId="2" fontId="7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0" fontId="9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0" fontId="0" fillId="4" borderId="1" xfId="0" applyFill="1" applyBorder="1" applyAlignment="1">
      <alignment horizontal="right"/>
    </xf>
    <xf numFmtId="2" fontId="0" fillId="4" borderId="3" xfId="0" applyNumberFormat="1" applyFill="1" applyBorder="1"/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65" fontId="11" fillId="0" borderId="19" xfId="0" applyNumberFormat="1" applyFont="1" applyBorder="1"/>
    <xf numFmtId="165" fontId="12" fillId="0" borderId="0" xfId="0" applyNumberFormat="1" applyFont="1"/>
    <xf numFmtId="0" fontId="0" fillId="4" borderId="20" xfId="0" applyFill="1" applyBorder="1" applyAlignment="1">
      <alignment horizontal="right"/>
    </xf>
    <xf numFmtId="2" fontId="0" fillId="4" borderId="21" xfId="0" applyNumberFormat="1" applyFill="1" applyBorder="1"/>
    <xf numFmtId="2" fontId="0" fillId="0" borderId="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0" fillId="4" borderId="22" xfId="0" applyFill="1" applyBorder="1" applyAlignment="1">
      <alignment horizontal="right"/>
    </xf>
    <xf numFmtId="2" fontId="0" fillId="4" borderId="23" xfId="0" applyNumberFormat="1" applyFill="1" applyBorder="1"/>
    <xf numFmtId="2" fontId="0" fillId="4" borderId="4" xfId="0" applyNumberFormat="1" applyFill="1" applyBorder="1" applyAlignment="1">
      <alignment horizontal="right"/>
    </xf>
    <xf numFmtId="2" fontId="0" fillId="4" borderId="5" xfId="0" applyNumberFormat="1" applyFill="1" applyBorder="1"/>
    <xf numFmtId="2" fontId="0" fillId="4" borderId="8" xfId="0" applyNumberFormat="1" applyFill="1" applyBorder="1"/>
    <xf numFmtId="2" fontId="0" fillId="5" borderId="15" xfId="0" applyNumberFormat="1" applyFill="1" applyBorder="1" applyAlignment="1">
      <alignment horizontal="right"/>
    </xf>
    <xf numFmtId="2" fontId="0" fillId="5" borderId="17" xfId="0" applyNumberFormat="1" applyFill="1" applyBorder="1"/>
    <xf numFmtId="2" fontId="0" fillId="0" borderId="0" xfId="0" applyNumberFormat="1" applyAlignment="1">
      <alignment horizontal="right"/>
    </xf>
    <xf numFmtId="164" fontId="0" fillId="0" borderId="0" xfId="0" applyNumberFormat="1"/>
    <xf numFmtId="2" fontId="16" fillId="0" borderId="0" xfId="0" applyNumberFormat="1" applyFont="1" applyAlignment="1">
      <alignment horizontal="right"/>
    </xf>
    <xf numFmtId="2" fontId="16" fillId="0" borderId="0" xfId="0" applyNumberFormat="1" applyFont="1"/>
    <xf numFmtId="2" fontId="13" fillId="0" borderId="0" xfId="0" applyNumberFormat="1" applyFont="1" applyAlignment="1">
      <alignment horizontal="right"/>
    </xf>
    <xf numFmtId="164" fontId="17" fillId="0" borderId="0" xfId="0" applyNumberFormat="1" applyFont="1"/>
    <xf numFmtId="2" fontId="0" fillId="0" borderId="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5" fontId="11" fillId="0" borderId="24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Amplitudenresonanzkurven für unterschiedliche Dämpfung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Resonanzkurven!$E$10:$E$31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FA-4F6D-8DBE-9CE1F4BDF85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Resonanzkurven!$H$10:$H$31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FA-4F6D-8DBE-9CE1F4BDF85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Resonanzkurven!$K$10:$K$31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FA-4F6D-8DBE-9CE1F4BDF85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Resonanzkurven!$N$10:$N$31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EFA-4F6D-8DBE-9CE1F4BDF856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Resonanzkurven!$Q$10:$Q$31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EFA-4F6D-8DBE-9CE1F4BDF856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Resonanzkurven!$T$10:$T$31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EFA-4F6D-8DBE-9CE1F4BDF856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Resonanzkurven!$W$10:$W$31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EFA-4F6D-8DBE-9CE1F4BDF856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Resonanzkurven!$Z$10:$Z$31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EFA-4F6D-8DBE-9CE1F4BDF856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Resonanzkurven!$AC$10:$AC$31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EFA-4F6D-8DBE-9CE1F4BDF856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Resonanzkurven!$AF$10:$AF$31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EFA-4F6D-8DBE-9CE1F4BDF856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Resonanzkurven!$AI$10:$AI$31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EFA-4F6D-8DBE-9CE1F4BDF856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Resonanzkurven!$AL$10:$AL$31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EFA-4F6D-8DBE-9CE1F4BDF856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Resonanzkurven!$AO$10:$AO$31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EFA-4F6D-8DBE-9CE1F4BDF856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Resonanzkurven!$AR$10:$AR$31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5EFA-4F6D-8DBE-9CE1F4BDF856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Resonanzkurven!$AU$10:$AU$31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5EFA-4F6D-8DBE-9CE1F4BDF856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Resonanzkurven!$AX$10:$AX$31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5EFA-4F6D-8DBE-9CE1F4BDF856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Resonanzkurven!$BA$10:$BA$31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5EFA-4F6D-8DBE-9CE1F4BDF856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Resonanzkurven!$BD$10:$BD$31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5EFA-4F6D-8DBE-9CE1F4BDF856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Resonanzkurven!$BG$10:$BG$31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5EFA-4F6D-8DBE-9CE1F4BDF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891392"/>
        <c:axId val="478893688"/>
      </c:scatterChart>
      <c:valAx>
        <c:axId val="47889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93688"/>
        <c:crosses val="autoZero"/>
        <c:crossBetween val="midCat"/>
      </c:valAx>
      <c:valAx>
        <c:axId val="47889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9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Phasenverschiebung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Resonanzkurven!$F$10:$F$31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B5-4BB4-B9DB-58D2D29BCA1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Resonanzkurven!$I$10:$I$31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B5-4BB4-B9DB-58D2D29BCA1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Resonanzkurven!$L$10:$L$31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B5-4BB4-B9DB-58D2D29BCA1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Resonanzkurven!$O$10:$O$31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B5-4BB4-B9DB-58D2D29BCA10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Resonanzkurven!$R$10:$R$31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B5-4BB4-B9DB-58D2D29BCA10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Resonanzkurven!$U$10:$U$31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B5-4BB4-B9DB-58D2D29BCA10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Resonanzkurven!$X$10:$X$31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9B5-4BB4-B9DB-58D2D29BCA10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Resonanzkurven!$AA$10:$AA$31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9B5-4BB4-B9DB-58D2D29BCA10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Resonanzkurven!$AD$10:$AD$31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9B5-4BB4-B9DB-58D2D29BCA10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Resonanzkurven!$AG$10:$AG$31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9B5-4BB4-B9DB-58D2D29BCA10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Resonanzkurven!$AJ$10:$AJ$31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9B5-4BB4-B9DB-58D2D29BCA10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Resonanzkurven!$AM$10:$AM$31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9B5-4BB4-B9DB-58D2D29BCA10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Resonanzkurven!$AP$10:$AP$31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9B5-4BB4-B9DB-58D2D29BCA10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Resonanzkurven!$AS$10:$AS$31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9B5-4BB4-B9DB-58D2D29BCA10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Resonanzkurven!$AV$10:$AV$31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9B5-4BB4-B9DB-58D2D29BCA10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Resonanzkurven!$AY$10:$AY$31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9B5-4BB4-B9DB-58D2D29BCA10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Resonanzkurven!$BB$10:$BB$31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99B5-4BB4-B9DB-58D2D29BCA10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Resonanzkurven!$BE$10:$BE$31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99B5-4BB4-B9DB-58D2D29BCA10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Resonanzkurven!$C$10:$C$31</c:f>
            </c:numRef>
          </c:xVal>
          <c:yVal>
            <c:numRef>
              <c:f>Resonanzkurven!$BH$10:$BH$31</c:f>
              <c:numCache>
                <c:formatCode>0</c:formatCode>
                <c:ptCount val="2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99B5-4BB4-B9DB-58D2D29B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123080"/>
        <c:axId val="494119144"/>
      </c:scatterChart>
      <c:valAx>
        <c:axId val="49412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119144"/>
        <c:crosses val="autoZero"/>
        <c:crossBetween val="midCat"/>
      </c:valAx>
      <c:valAx>
        <c:axId val="494119144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123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Resonanzkurven</a:t>
            </a:r>
          </a:p>
        </c:rich>
      </c:tx>
      <c:layout>
        <c:manualLayout>
          <c:xMode val="edge"/>
          <c:yMode val="edge"/>
          <c:x val="0.40195477013240993"/>
          <c:y val="2.66901279207168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0951917178398"/>
          <c:y val="0.10567035757484043"/>
          <c:w val="0.74544872178806443"/>
          <c:h val="0.75000094384381022"/>
        </c:manualLayout>
      </c:layou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'Kurven theoretisch'!$E$5:$E$55</c:f>
              <c:numCache>
                <c:formatCode>0.00</c:formatCode>
                <c:ptCount val="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</c:numCache>
            </c:numRef>
          </c:xVal>
          <c:yVal>
            <c:numRef>
              <c:f>'Kurven theoretisch'!$F$5:$F$55</c:f>
              <c:numCache>
                <c:formatCode>0.00</c:formatCode>
                <c:ptCount val="51"/>
                <c:pt idx="0">
                  <c:v>1</c:v>
                </c:pt>
                <c:pt idx="1">
                  <c:v>1.0097790983802126</c:v>
                </c:pt>
                <c:pt idx="2">
                  <c:v>1.040256683797447</c:v>
                </c:pt>
                <c:pt idx="3">
                  <c:v>1.0951877761167128</c:v>
                </c:pt>
                <c:pt idx="4">
                  <c:v>1.1821288978511235</c:v>
                </c:pt>
                <c:pt idx="5">
                  <c:v>1.3151918984428583</c:v>
                </c:pt>
                <c:pt idx="6">
                  <c:v>1.521275485262189</c:v>
                </c:pt>
                <c:pt idx="7">
                  <c:v>1.8546365332304289</c:v>
                </c:pt>
                <c:pt idx="8">
                  <c:v>2.4282146558931599</c:v>
                </c:pt>
                <c:pt idx="9">
                  <c:v>3.3956885148751152</c:v>
                </c:pt>
                <c:pt idx="10">
                  <c:v>4.0000000000000009</c:v>
                </c:pt>
                <c:pt idx="11">
                  <c:v>2.8900647779153834</c:v>
                </c:pt>
                <c:pt idx="12">
                  <c:v>1.8777894154716994</c:v>
                </c:pt>
                <c:pt idx="13">
                  <c:v>1.3111160561322279</c:v>
                </c:pt>
                <c:pt idx="14">
                  <c:v>0.97865349660197032</c:v>
                </c:pt>
                <c:pt idx="15">
                  <c:v>0.76626102817692054</c:v>
                </c:pt>
                <c:pt idx="16">
                  <c:v>0.62093837566925925</c:v>
                </c:pt>
                <c:pt idx="17">
                  <c:v>0.51621025716125724</c:v>
                </c:pt>
                <c:pt idx="18">
                  <c:v>0.43768391717780086</c:v>
                </c:pt>
                <c:pt idx="19">
                  <c:v>0.37695009199716645</c:v>
                </c:pt>
                <c:pt idx="20">
                  <c:v>0.32879797461071442</c:v>
                </c:pt>
                <c:pt idx="21">
                  <c:v>0.28984015773752586</c:v>
                </c:pt>
                <c:pt idx="22">
                  <c:v>0.25778590382674954</c:v>
                </c:pt>
                <c:pt idx="23">
                  <c:v>0.23103423479528604</c:v>
                </c:pt>
                <c:pt idx="24">
                  <c:v>0.20843468038636423</c:v>
                </c:pt>
                <c:pt idx="25">
                  <c:v>0.18914062365617962</c:v>
                </c:pt>
                <c:pt idx="26">
                  <c:v>0.17251613311534322</c:v>
                </c:pt>
                <c:pt idx="27">
                  <c:v>0.15807491246655878</c:v>
                </c:pt>
                <c:pt idx="28">
                  <c:v>0.14543919942368294</c:v>
                </c:pt>
                <c:pt idx="29">
                  <c:v>0.1343114286007677</c:v>
                </c:pt>
                <c:pt idx="30">
                  <c:v>0.12445427825741091</c:v>
                </c:pt>
                <c:pt idx="31">
                  <c:v>0.11567635378106769</c:v>
                </c:pt>
                <c:pt idx="32">
                  <c:v>0.10782174084553657</c:v>
                </c:pt>
                <c:pt idx="33">
                  <c:v>0.10076226548373793</c:v>
                </c:pt>
                <c:pt idx="34">
                  <c:v>9.4391680113100257E-2</c:v>
                </c:pt>
                <c:pt idx="35">
                  <c:v>8.8621241152219851E-2</c:v>
                </c:pt>
                <c:pt idx="36">
                  <c:v>8.3376306365574818E-2</c:v>
                </c:pt>
                <c:pt idx="37">
                  <c:v>7.8593689125867769E-2</c:v>
                </c:pt>
                <c:pt idx="38">
                  <c:v>7.4219581203714774E-2</c:v>
                </c:pt>
                <c:pt idx="39">
                  <c:v>7.0207907267206993E-2</c:v>
                </c:pt>
                <c:pt idx="40">
                  <c:v>6.6519010523773875E-2</c:v>
                </c:pt>
                <c:pt idx="41">
                  <c:v>6.3118594752595916E-2</c:v>
                </c:pt>
                <c:pt idx="42">
                  <c:v>5.9976866585752416E-2</c:v>
                </c:pt>
                <c:pt idx="43">
                  <c:v>5.7067835464226446E-2</c:v>
                </c:pt>
                <c:pt idx="44">
                  <c:v>5.4368738691664982E-2</c:v>
                </c:pt>
                <c:pt idx="45">
                  <c:v>5.1859566447247533E-2</c:v>
                </c:pt>
                <c:pt idx="46">
                  <c:v>4.9522667205143658E-2</c:v>
                </c:pt>
                <c:pt idx="47">
                  <c:v>4.7342418239563484E-2</c:v>
                </c:pt>
                <c:pt idx="48">
                  <c:v>4.5304949125994864E-2</c:v>
                </c:pt>
                <c:pt idx="49">
                  <c:v>4.3397908636150333E-2</c:v>
                </c:pt>
                <c:pt idx="50">
                  <c:v>4.1610267351897906E-2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E6-497D-AAEF-3B704CAD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372760"/>
        <c:axId val="1"/>
      </c:scatterChar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'Kurven theoretisch'!$E$5:$E$55</c:f>
              <c:numCache>
                <c:formatCode>0.00</c:formatCode>
                <c:ptCount val="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</c:numCache>
            </c:numRef>
          </c:xVal>
          <c:yVal>
            <c:numRef>
              <c:f>'Kurven theoretisch'!$G$5:$G$55</c:f>
              <c:numCache>
                <c:formatCode>0.0</c:formatCode>
                <c:ptCount val="51"/>
                <c:pt idx="0">
                  <c:v>0</c:v>
                </c:pt>
                <c:pt idx="1">
                  <c:v>1.4465556865739138</c:v>
                </c:pt>
                <c:pt idx="2">
                  <c:v>2.9814612199821919</c:v>
                </c:pt>
                <c:pt idx="3">
                  <c:v>4.7115309461015586</c:v>
                </c:pt>
                <c:pt idx="4">
                  <c:v>6.7889745744387913</c:v>
                </c:pt>
                <c:pt idx="5">
                  <c:v>9.4623222080256166</c:v>
                </c:pt>
                <c:pt idx="6">
                  <c:v>13.190610712206849</c:v>
                </c:pt>
                <c:pt idx="7">
                  <c:v>18.939004260240061</c:v>
                </c:pt>
                <c:pt idx="8">
                  <c:v>29.054604099077139</c:v>
                </c:pt>
                <c:pt idx="9">
                  <c:v>49.820766078092632</c:v>
                </c:pt>
                <c:pt idx="10">
                  <c:v>89.999999999999943</c:v>
                </c:pt>
                <c:pt idx="11">
                  <c:v>127.36666941276866</c:v>
                </c:pt>
                <c:pt idx="12">
                  <c:v>145.71312302279102</c:v>
                </c:pt>
                <c:pt idx="13">
                  <c:v>154.77888480630861</c:v>
                </c:pt>
                <c:pt idx="14">
                  <c:v>159.96898731910227</c:v>
                </c:pt>
                <c:pt idx="15">
                  <c:v>163.30075576600638</c:v>
                </c:pt>
                <c:pt idx="16">
                  <c:v>165.61860540890939</c:v>
                </c:pt>
                <c:pt idx="17">
                  <c:v>167.32683032992526</c:v>
                </c:pt>
                <c:pt idx="18">
                  <c:v>168.64088661143791</c:v>
                </c:pt>
                <c:pt idx="19">
                  <c:v>169.68549476876427</c:v>
                </c:pt>
                <c:pt idx="20">
                  <c:v>170.53767779197437</c:v>
                </c:pt>
                <c:pt idx="21">
                  <c:v>171.24752484858612</c:v>
                </c:pt>
                <c:pt idx="22">
                  <c:v>171.84900964840517</c:v>
                </c:pt>
                <c:pt idx="23">
                  <c:v>172.36599312495918</c:v>
                </c:pt>
                <c:pt idx="24">
                  <c:v>172.81573260757315</c:v>
                </c:pt>
                <c:pt idx="25">
                  <c:v>173.21102542556122</c:v>
                </c:pt>
                <c:pt idx="26">
                  <c:v>173.56156830166339</c:v>
                </c:pt>
                <c:pt idx="27">
                  <c:v>173.87484770167529</c:v>
                </c:pt>
                <c:pt idx="28">
                  <c:v>174.15673959276518</c:v>
                </c:pt>
                <c:pt idx="29">
                  <c:v>174.41192354475672</c:v>
                </c:pt>
                <c:pt idx="30">
                  <c:v>174.6441749571448</c:v>
                </c:pt>
                <c:pt idx="31">
                  <c:v>174.85657533347771</c:v>
                </c:pt>
                <c:pt idx="32">
                  <c:v>175.05166624997565</c:v>
                </c:pt>
                <c:pt idx="33">
                  <c:v>175.23156388398792</c:v>
                </c:pt>
                <c:pt idx="34">
                  <c:v>175.39804542906285</c:v>
                </c:pt>
                <c:pt idx="35">
                  <c:v>175.55261514990951</c:v>
                </c:pt>
                <c:pt idx="36">
                  <c:v>175.69655547725253</c:v>
                </c:pt>
                <c:pt idx="37">
                  <c:v>175.83096696363077</c:v>
                </c:pt>
                <c:pt idx="38">
                  <c:v>175.95679984350579</c:v>
                </c:pt>
                <c:pt idx="39">
                  <c:v>176.07487919384369</c:v>
                </c:pt>
                <c:pt idx="40">
                  <c:v>176.18592516570965</c:v>
                </c:pt>
                <c:pt idx="41">
                  <c:v>176.29056938267482</c:v>
                </c:pt>
                <c:pt idx="42">
                  <c:v>176.38936833132485</c:v>
                </c:pt>
                <c:pt idx="43">
                  <c:v>176.48281437162055</c:v>
                </c:pt>
                <c:pt idx="44">
                  <c:v>176.57134484904358</c:v>
                </c:pt>
                <c:pt idx="45">
                  <c:v>176.65534968173412</c:v>
                </c:pt>
                <c:pt idx="46">
                  <c:v>176.73517771398673</c:v>
                </c:pt>
                <c:pt idx="47">
                  <c:v>176.81114206532115</c:v>
                </c:pt>
                <c:pt idx="48">
                  <c:v>176.88352465675192</c:v>
                </c:pt>
                <c:pt idx="49">
                  <c:v>176.95258005914857</c:v>
                </c:pt>
                <c:pt idx="50">
                  <c:v>177.01853878001782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E6-497D-AAEF-3B704CAD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912512"/>
        <c:axId val="588910216"/>
      </c:scatterChart>
      <c:valAx>
        <c:axId val="4353727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de-DE" sz="1000" b="0" i="0" u="none" strike="noStrike" baseline="0">
                    <a:solidFill>
                      <a:srgbClr val="000000"/>
                    </a:solidFill>
                    <a:latin typeface="Symbol"/>
                  </a:rPr>
                  <a:t>w</a:t>
                </a:r>
                <a:r>
                  <a:rPr lang="de-DE" sz="1000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Err</a:t>
                </a:r>
                <a:r>
                  <a:rPr lang="de-DE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</a:t>
                </a:r>
                <a:r>
                  <a:rPr lang="de-DE" sz="1000" b="0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w</a:t>
                </a:r>
                <a:r>
                  <a:rPr lang="de-DE" sz="1000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0Res</a:t>
                </a:r>
              </a:p>
            </c:rich>
          </c:tx>
          <c:layout>
            <c:manualLayout>
              <c:xMode val="edge"/>
              <c:yMode val="edge"/>
              <c:x val="0.47806789279083195"/>
              <c:y val="0.901405850717306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>
                    <a:solidFill>
                      <a:srgbClr val="0070C0"/>
                    </a:solidFill>
                  </a:rPr>
                  <a:t>Amplitude</a:t>
                </a:r>
              </a:p>
            </c:rich>
          </c:tx>
          <c:layout>
            <c:manualLayout>
              <c:xMode val="edge"/>
              <c:yMode val="edge"/>
              <c:x val="3.311774043363859E-2"/>
              <c:y val="0.401731582217957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5372760"/>
        <c:crosses val="autoZero"/>
        <c:crossBetween val="midCat"/>
      </c:valAx>
      <c:valAx>
        <c:axId val="588910216"/>
        <c:scaling>
          <c:orientation val="minMax"/>
          <c:max val="180"/>
          <c:min val="0"/>
        </c:scaling>
        <c:delete val="0"/>
        <c:axPos val="r"/>
        <c:numFmt formatCode="0;[Red]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FF0000"/>
                </a:solidFill>
              </a:defRPr>
            </a:pPr>
            <a:endParaRPr lang="de-DE"/>
          </a:p>
        </c:txPr>
        <c:crossAx val="588912512"/>
        <c:crosses val="max"/>
        <c:crossBetween val="midCat"/>
      </c:valAx>
      <c:valAx>
        <c:axId val="58891251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588910216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CC99" mc:Ignorable="a14" a14:legacySpreadsheetColorIndex="47"/>
        </a:gs>
        <a:gs pos="100000">
          <a:srgbClr xmlns:mc="http://schemas.openxmlformats.org/markup-compatibility/2006" xmlns:a14="http://schemas.microsoft.com/office/drawing/2010/main" val="EDBE8E" mc:Ignorable="a14" a14:legacySpreadsheetColorIndex="47">
            <a:gamma/>
            <a:shade val="92941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</xdr:row>
      <xdr:rowOff>0</xdr:rowOff>
    </xdr:from>
    <xdr:to>
      <xdr:col>18</xdr:col>
      <xdr:colOff>590550</xdr:colOff>
      <xdr:row>36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18</xdr:col>
      <xdr:colOff>438150</xdr:colOff>
      <xdr:row>37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895350</xdr:colOff>
          <xdr:row>4</xdr:row>
          <xdr:rowOff>28575</xdr:rowOff>
        </xdr:from>
        <xdr:to>
          <xdr:col>1</xdr:col>
          <xdr:colOff>742950</xdr:colOff>
          <xdr:row>4</xdr:row>
          <xdr:rowOff>161925</xdr:rowOff>
        </xdr:to>
        <xdr:sp macro="" textlink="">
          <xdr:nvSpPr>
            <xdr:cNvPr id="5121" name="ScrollBar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154781</xdr:colOff>
      <xdr:row>3</xdr:row>
      <xdr:rowOff>1</xdr:rowOff>
    </xdr:from>
    <xdr:to>
      <xdr:col>14</xdr:col>
      <xdr:colOff>196963</xdr:colOff>
      <xdr:row>22</xdr:row>
      <xdr:rowOff>71778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onanzkurven" connectionId="1" xr16:uid="{B6C8A914-9393-419E-83D2-22DE5A5FC4C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2641-7FD0-4648-9E15-65272AE73A55}">
  <sheetPr codeName="Tabelle2"/>
  <dimension ref="A1:BH36"/>
  <sheetViews>
    <sheetView showGridLines="0" tabSelected="1" zoomScale="115" zoomScaleNormal="115" workbookViewId="0">
      <selection activeCell="B3" sqref="B3"/>
    </sheetView>
  </sheetViews>
  <sheetFormatPr baseColWidth="10" defaultRowHeight="15" x14ac:dyDescent="0.25"/>
  <cols>
    <col min="1" max="16384" width="11.42578125" style="11"/>
  </cols>
  <sheetData>
    <row r="1" spans="1:60" ht="18.75" x14ac:dyDescent="0.3">
      <c r="A1" s="10" t="s">
        <v>29</v>
      </c>
    </row>
    <row r="2" spans="1:60" x14ac:dyDescent="0.25">
      <c r="A2" s="11" t="s">
        <v>30</v>
      </c>
    </row>
    <row r="3" spans="1:60" ht="18.75" x14ac:dyDescent="0.35">
      <c r="A3" s="12" t="s">
        <v>31</v>
      </c>
      <c r="B3" s="13"/>
      <c r="C3" s="14" t="s">
        <v>0</v>
      </c>
    </row>
    <row r="4" spans="1:60" ht="18.75" x14ac:dyDescent="0.35">
      <c r="A4" s="15" t="s">
        <v>32</v>
      </c>
      <c r="B4" s="16" t="str">
        <f>IF(T0Res&lt;&gt;"",1/T0Res,"")</f>
        <v/>
      </c>
      <c r="C4" s="17" t="s">
        <v>1</v>
      </c>
    </row>
    <row r="5" spans="1:60" ht="18.75" x14ac:dyDescent="0.35">
      <c r="A5" s="18" t="s">
        <v>33</v>
      </c>
      <c r="B5" s="19"/>
      <c r="C5" s="20" t="s">
        <v>2</v>
      </c>
    </row>
    <row r="7" spans="1:60" x14ac:dyDescent="0.25">
      <c r="D7" s="21" t="s">
        <v>3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1"/>
      <c r="AF7" s="22"/>
      <c r="AG7" s="23"/>
      <c r="AH7" s="21"/>
      <c r="AI7" s="22"/>
      <c r="AJ7" s="23"/>
      <c r="AK7" s="21"/>
      <c r="AL7" s="22"/>
      <c r="AM7" s="23"/>
      <c r="AN7" s="21"/>
      <c r="AO7" s="22"/>
      <c r="AP7" s="23"/>
      <c r="AQ7" s="21"/>
      <c r="AR7" s="22"/>
      <c r="AS7" s="23"/>
      <c r="AT7" s="21"/>
      <c r="AU7" s="22"/>
      <c r="AV7" s="23"/>
      <c r="AW7" s="21"/>
      <c r="AX7" s="22"/>
      <c r="AY7" s="23"/>
      <c r="AZ7" s="21"/>
      <c r="BA7" s="22"/>
      <c r="BB7" s="23"/>
      <c r="BC7" s="21"/>
      <c r="BD7" s="22"/>
      <c r="BE7" s="23"/>
      <c r="BF7" s="21"/>
      <c r="BG7" s="22"/>
      <c r="BH7" s="23"/>
    </row>
    <row r="8" spans="1:60" x14ac:dyDescent="0.25">
      <c r="A8" s="24" t="s">
        <v>4</v>
      </c>
      <c r="B8" s="25" t="s">
        <v>5</v>
      </c>
      <c r="C8" s="26"/>
      <c r="D8" s="1" t="s">
        <v>6</v>
      </c>
      <c r="E8" s="2"/>
      <c r="F8" s="27"/>
      <c r="G8" s="1" t="s">
        <v>7</v>
      </c>
      <c r="H8" s="2"/>
      <c r="I8" s="27"/>
      <c r="J8" s="1" t="s">
        <v>8</v>
      </c>
      <c r="K8" s="2"/>
      <c r="L8" s="27"/>
      <c r="M8" s="1" t="s">
        <v>9</v>
      </c>
      <c r="N8" s="2"/>
      <c r="O8" s="27"/>
      <c r="P8" s="1" t="s">
        <v>10</v>
      </c>
      <c r="Q8" s="2"/>
      <c r="R8" s="27"/>
      <c r="S8" s="1" t="s">
        <v>11</v>
      </c>
      <c r="T8" s="2"/>
      <c r="U8" s="27"/>
      <c r="V8" s="1" t="s">
        <v>12</v>
      </c>
      <c r="W8" s="2"/>
      <c r="X8" s="27"/>
      <c r="Y8" s="1" t="s">
        <v>13</v>
      </c>
      <c r="Z8" s="2"/>
      <c r="AA8" s="27"/>
      <c r="AB8" s="1" t="s">
        <v>14</v>
      </c>
      <c r="AC8" s="2"/>
      <c r="AD8" s="27"/>
      <c r="AE8" s="1" t="s">
        <v>15</v>
      </c>
      <c r="AF8" s="2"/>
      <c r="AG8" s="27"/>
      <c r="AH8" s="1" t="s">
        <v>16</v>
      </c>
      <c r="AI8" s="2"/>
      <c r="AJ8" s="27"/>
      <c r="AK8" s="1" t="s">
        <v>17</v>
      </c>
      <c r="AL8" s="2"/>
      <c r="AM8" s="27"/>
      <c r="AN8" s="1" t="s">
        <v>18</v>
      </c>
      <c r="AO8" s="2"/>
      <c r="AP8" s="27"/>
      <c r="AQ8" s="1" t="s">
        <v>19</v>
      </c>
      <c r="AR8" s="2"/>
      <c r="AS8" s="27"/>
      <c r="AT8" s="1" t="s">
        <v>20</v>
      </c>
      <c r="AU8" s="2"/>
      <c r="AV8" s="27"/>
      <c r="AW8" s="1" t="s">
        <v>21</v>
      </c>
      <c r="AX8" s="2"/>
      <c r="AY8" s="27"/>
      <c r="AZ8" s="1" t="s">
        <v>22</v>
      </c>
      <c r="BA8" s="2"/>
      <c r="BB8" s="27"/>
      <c r="BC8" s="1" t="s">
        <v>23</v>
      </c>
      <c r="BD8" s="2"/>
      <c r="BE8" s="27"/>
      <c r="BF8" s="1" t="s">
        <v>24</v>
      </c>
      <c r="BG8" s="2"/>
      <c r="BH8" s="27"/>
    </row>
    <row r="9" spans="1:60" ht="18.75" x14ac:dyDescent="0.35">
      <c r="A9" s="1" t="s">
        <v>25</v>
      </c>
      <c r="B9" s="28" t="s">
        <v>34</v>
      </c>
      <c r="C9" s="29" t="s">
        <v>35</v>
      </c>
      <c r="D9" s="1" t="s">
        <v>26</v>
      </c>
      <c r="E9" s="2" t="s">
        <v>27</v>
      </c>
      <c r="F9" s="3" t="s">
        <v>28</v>
      </c>
      <c r="G9" s="1" t="s">
        <v>26</v>
      </c>
      <c r="H9" s="2" t="s">
        <v>27</v>
      </c>
      <c r="I9" s="3" t="s">
        <v>28</v>
      </c>
      <c r="J9" s="1" t="s">
        <v>26</v>
      </c>
      <c r="K9" s="2" t="s">
        <v>27</v>
      </c>
      <c r="L9" s="3" t="s">
        <v>28</v>
      </c>
      <c r="M9" s="1" t="s">
        <v>26</v>
      </c>
      <c r="N9" s="2" t="s">
        <v>27</v>
      </c>
      <c r="O9" s="3" t="s">
        <v>28</v>
      </c>
      <c r="P9" s="1" t="s">
        <v>26</v>
      </c>
      <c r="Q9" s="2" t="s">
        <v>27</v>
      </c>
      <c r="R9" s="3" t="s">
        <v>28</v>
      </c>
      <c r="S9" s="1" t="s">
        <v>26</v>
      </c>
      <c r="T9" s="2" t="s">
        <v>27</v>
      </c>
      <c r="U9" s="3" t="s">
        <v>28</v>
      </c>
      <c r="V9" s="1" t="s">
        <v>26</v>
      </c>
      <c r="W9" s="2" t="s">
        <v>27</v>
      </c>
      <c r="X9" s="3" t="s">
        <v>28</v>
      </c>
      <c r="Y9" s="1" t="s">
        <v>26</v>
      </c>
      <c r="Z9" s="2" t="s">
        <v>27</v>
      </c>
      <c r="AA9" s="3" t="s">
        <v>28</v>
      </c>
      <c r="AB9" s="1" t="s">
        <v>26</v>
      </c>
      <c r="AC9" s="2" t="s">
        <v>27</v>
      </c>
      <c r="AD9" s="3" t="s">
        <v>28</v>
      </c>
      <c r="AE9" s="1" t="s">
        <v>26</v>
      </c>
      <c r="AF9" s="2" t="s">
        <v>27</v>
      </c>
      <c r="AG9" s="3" t="s">
        <v>28</v>
      </c>
      <c r="AH9" s="1" t="s">
        <v>26</v>
      </c>
      <c r="AI9" s="2" t="s">
        <v>27</v>
      </c>
      <c r="AJ9" s="3" t="s">
        <v>28</v>
      </c>
      <c r="AK9" s="1" t="s">
        <v>26</v>
      </c>
      <c r="AL9" s="2" t="s">
        <v>27</v>
      </c>
      <c r="AM9" s="3" t="s">
        <v>28</v>
      </c>
      <c r="AN9" s="1" t="s">
        <v>26</v>
      </c>
      <c r="AO9" s="2" t="s">
        <v>27</v>
      </c>
      <c r="AP9" s="3" t="s">
        <v>28</v>
      </c>
      <c r="AQ9" s="1" t="s">
        <v>26</v>
      </c>
      <c r="AR9" s="2" t="s">
        <v>27</v>
      </c>
      <c r="AS9" s="3" t="s">
        <v>28</v>
      </c>
      <c r="AT9" s="1" t="s">
        <v>26</v>
      </c>
      <c r="AU9" s="2" t="s">
        <v>27</v>
      </c>
      <c r="AV9" s="3" t="s">
        <v>28</v>
      </c>
      <c r="AW9" s="1" t="s">
        <v>26</v>
      </c>
      <c r="AX9" s="2" t="s">
        <v>27</v>
      </c>
      <c r="AY9" s="3" t="s">
        <v>28</v>
      </c>
      <c r="AZ9" s="1" t="s">
        <v>26</v>
      </c>
      <c r="BA9" s="2" t="s">
        <v>27</v>
      </c>
      <c r="BB9" s="3" t="s">
        <v>28</v>
      </c>
      <c r="BC9" s="1" t="s">
        <v>26</v>
      </c>
      <c r="BD9" s="2" t="s">
        <v>27</v>
      </c>
      <c r="BE9" s="3" t="s">
        <v>28</v>
      </c>
      <c r="BF9" s="1" t="s">
        <v>26</v>
      </c>
      <c r="BG9" s="2" t="s">
        <v>27</v>
      </c>
      <c r="BH9" s="3" t="s">
        <v>28</v>
      </c>
    </row>
    <row r="10" spans="1:60" ht="15.75" x14ac:dyDescent="0.25">
      <c r="A10" s="30">
        <v>10</v>
      </c>
      <c r="B10" s="4"/>
      <c r="C10" s="31" t="str">
        <f t="shared" ref="C10:C31" si="0">IF(f0Res&lt;&gt;"",B10/f0Res,"")</f>
        <v/>
      </c>
      <c r="D10" s="4"/>
      <c r="E10" s="32" t="str">
        <f t="shared" ref="E10:E31" si="1">IF(s0Err&lt;&gt;"",D10/s0Err,"")</f>
        <v/>
      </c>
      <c r="F10" s="5"/>
      <c r="G10" s="4"/>
      <c r="H10" s="32" t="str">
        <f t="shared" ref="H10:H31" si="2">IF(s0Err&lt;&gt;"",G10/s0Err,"")</f>
        <v/>
      </c>
      <c r="I10" s="5"/>
      <c r="J10" s="4"/>
      <c r="K10" s="32" t="str">
        <f t="shared" ref="K10:K31" si="3">IF(s0Err&lt;&gt;"",J10/s0Err,"")</f>
        <v/>
      </c>
      <c r="L10" s="5"/>
      <c r="M10" s="4"/>
      <c r="N10" s="32" t="str">
        <f t="shared" ref="N10:N31" si="4">IF(s0Err&lt;&gt;"",M10/s0Err,"")</f>
        <v/>
      </c>
      <c r="O10" s="5"/>
      <c r="P10" s="4"/>
      <c r="Q10" s="32" t="str">
        <f t="shared" ref="Q10:Q31" si="5">IF(s0Err&lt;&gt;"",P10/s0Err,"")</f>
        <v/>
      </c>
      <c r="R10" s="5"/>
      <c r="S10" s="4"/>
      <c r="T10" s="32" t="str">
        <f t="shared" ref="T10:T31" si="6">IF(s0Err&lt;&gt;"",S10/s0Err,"")</f>
        <v/>
      </c>
      <c r="U10" s="5"/>
      <c r="V10" s="4"/>
      <c r="W10" s="32" t="str">
        <f t="shared" ref="W10:W31" si="7">IF(s0Err&lt;&gt;"",V10/s0Err,"")</f>
        <v/>
      </c>
      <c r="X10" s="5"/>
      <c r="Y10" s="4"/>
      <c r="Z10" s="32" t="str">
        <f t="shared" ref="Z10:Z31" si="8">IF(s0Err&lt;&gt;"",Y10/s0Err,"")</f>
        <v/>
      </c>
      <c r="AA10" s="5"/>
      <c r="AB10" s="4"/>
      <c r="AC10" s="32" t="str">
        <f t="shared" ref="AC10:AC31" si="9">IF(s0Err&lt;&gt;"",AB10/s0Err,"")</f>
        <v/>
      </c>
      <c r="AD10" s="6"/>
      <c r="AE10" s="7"/>
      <c r="AF10" s="32" t="str">
        <f t="shared" ref="AF10:AF31" si="10">IF(s0Err&lt;&gt;"",AE10/s0Err,"")</f>
        <v/>
      </c>
      <c r="AG10" s="6"/>
      <c r="AH10" s="7"/>
      <c r="AI10" s="32" t="str">
        <f t="shared" ref="AI10:AI31" si="11">IF(s0Err&lt;&gt;"",AH10/s0Err,"")</f>
        <v/>
      </c>
      <c r="AJ10" s="6"/>
      <c r="AK10" s="7"/>
      <c r="AL10" s="32" t="str">
        <f t="shared" ref="AL10:AL31" si="12">IF(s0Err&lt;&gt;"",AK10/s0Err,"")</f>
        <v/>
      </c>
      <c r="AM10" s="6"/>
      <c r="AN10" s="7"/>
      <c r="AO10" s="32" t="str">
        <f t="shared" ref="AO10:AO31" si="13">IF(s0Err&lt;&gt;"",AN10/s0Err,"")</f>
        <v/>
      </c>
      <c r="AP10" s="6"/>
      <c r="AQ10" s="7"/>
      <c r="AR10" s="32" t="str">
        <f t="shared" ref="AR10:AR31" si="14">IF(s0Err&lt;&gt;"",AQ10/s0Err,"")</f>
        <v/>
      </c>
      <c r="AS10" s="6"/>
      <c r="AT10" s="7"/>
      <c r="AU10" s="32" t="str">
        <f t="shared" ref="AU10:AU31" si="15">IF(s0Err&lt;&gt;"",AT10/s0Err,"")</f>
        <v/>
      </c>
      <c r="AV10" s="6"/>
      <c r="AW10" s="7"/>
      <c r="AX10" s="32" t="str">
        <f t="shared" ref="AX10:AX31" si="16">IF(s0Err&lt;&gt;"",AW10/s0Err,"")</f>
        <v/>
      </c>
      <c r="AY10" s="6"/>
      <c r="AZ10" s="7"/>
      <c r="BA10" s="32" t="str">
        <f t="shared" ref="BA10:BA31" si="17">IF(s0Err&lt;&gt;"",AZ10/s0Err,"")</f>
        <v/>
      </c>
      <c r="BB10" s="6"/>
      <c r="BC10" s="7"/>
      <c r="BD10" s="32" t="str">
        <f t="shared" ref="BD10:BD31" si="18">IF(s0Err&lt;&gt;"",BC10/s0Err,"")</f>
        <v/>
      </c>
      <c r="BE10" s="6"/>
      <c r="BF10" s="7"/>
      <c r="BG10" s="32" t="str">
        <f t="shared" ref="BG10:BG31" si="19">IF(s0Err&lt;&gt;"",BF10/s0Err,"")</f>
        <v/>
      </c>
      <c r="BH10" s="6"/>
    </row>
    <row r="11" spans="1:60" ht="15.75" x14ac:dyDescent="0.25">
      <c r="A11" s="33">
        <v>20</v>
      </c>
      <c r="B11" s="7"/>
      <c r="C11" s="34" t="str">
        <f t="shared" si="0"/>
        <v/>
      </c>
      <c r="D11" s="7"/>
      <c r="E11" s="35" t="str">
        <f t="shared" si="1"/>
        <v/>
      </c>
      <c r="F11" s="6"/>
      <c r="G11" s="7"/>
      <c r="H11" s="35" t="str">
        <f t="shared" si="2"/>
        <v/>
      </c>
      <c r="I11" s="6"/>
      <c r="J11" s="7"/>
      <c r="K11" s="35" t="str">
        <f t="shared" si="3"/>
        <v/>
      </c>
      <c r="L11" s="6"/>
      <c r="M11" s="7"/>
      <c r="N11" s="35" t="str">
        <f t="shared" si="4"/>
        <v/>
      </c>
      <c r="O11" s="6"/>
      <c r="P11" s="7"/>
      <c r="Q11" s="35" t="str">
        <f t="shared" si="5"/>
        <v/>
      </c>
      <c r="R11" s="6"/>
      <c r="S11" s="7"/>
      <c r="T11" s="35" t="str">
        <f t="shared" si="6"/>
        <v/>
      </c>
      <c r="U11" s="6"/>
      <c r="V11" s="7"/>
      <c r="W11" s="35" t="str">
        <f t="shared" si="7"/>
        <v/>
      </c>
      <c r="X11" s="6"/>
      <c r="Y11" s="7"/>
      <c r="Z11" s="35" t="str">
        <f t="shared" si="8"/>
        <v/>
      </c>
      <c r="AA11" s="6"/>
      <c r="AB11" s="7"/>
      <c r="AC11" s="35" t="str">
        <f t="shared" si="9"/>
        <v/>
      </c>
      <c r="AD11" s="6"/>
      <c r="AE11" s="7"/>
      <c r="AF11" s="35" t="str">
        <f t="shared" si="10"/>
        <v/>
      </c>
      <c r="AG11" s="6"/>
      <c r="AH11" s="7"/>
      <c r="AI11" s="35" t="str">
        <f t="shared" si="11"/>
        <v/>
      </c>
      <c r="AJ11" s="6"/>
      <c r="AK11" s="7"/>
      <c r="AL11" s="35" t="str">
        <f t="shared" si="12"/>
        <v/>
      </c>
      <c r="AM11" s="6"/>
      <c r="AN11" s="7"/>
      <c r="AO11" s="35" t="str">
        <f t="shared" si="13"/>
        <v/>
      </c>
      <c r="AP11" s="6"/>
      <c r="AQ11" s="7"/>
      <c r="AR11" s="35" t="str">
        <f t="shared" si="14"/>
        <v/>
      </c>
      <c r="AS11" s="6"/>
      <c r="AT11" s="7"/>
      <c r="AU11" s="35" t="str">
        <f t="shared" si="15"/>
        <v/>
      </c>
      <c r="AV11" s="6"/>
      <c r="AW11" s="7"/>
      <c r="AX11" s="35" t="str">
        <f t="shared" si="16"/>
        <v/>
      </c>
      <c r="AY11" s="6"/>
      <c r="AZ11" s="7"/>
      <c r="BA11" s="35" t="str">
        <f t="shared" si="17"/>
        <v/>
      </c>
      <c r="BB11" s="6"/>
      <c r="BC11" s="7"/>
      <c r="BD11" s="35" t="str">
        <f t="shared" si="18"/>
        <v/>
      </c>
      <c r="BE11" s="6"/>
      <c r="BF11" s="7"/>
      <c r="BG11" s="35" t="str">
        <f t="shared" si="19"/>
        <v/>
      </c>
      <c r="BH11" s="6"/>
    </row>
    <row r="12" spans="1:60" ht="15.75" x14ac:dyDescent="0.25">
      <c r="A12" s="33">
        <v>25</v>
      </c>
      <c r="B12" s="7"/>
      <c r="C12" s="34" t="str">
        <f t="shared" si="0"/>
        <v/>
      </c>
      <c r="D12" s="7"/>
      <c r="E12" s="35" t="str">
        <f t="shared" si="1"/>
        <v/>
      </c>
      <c r="F12" s="6"/>
      <c r="G12" s="7"/>
      <c r="H12" s="35" t="str">
        <f t="shared" si="2"/>
        <v/>
      </c>
      <c r="I12" s="6"/>
      <c r="J12" s="7"/>
      <c r="K12" s="35" t="str">
        <f t="shared" si="3"/>
        <v/>
      </c>
      <c r="L12" s="6"/>
      <c r="M12" s="7"/>
      <c r="N12" s="35" t="str">
        <f t="shared" si="4"/>
        <v/>
      </c>
      <c r="O12" s="6"/>
      <c r="P12" s="7"/>
      <c r="Q12" s="35" t="str">
        <f t="shared" si="5"/>
        <v/>
      </c>
      <c r="R12" s="6"/>
      <c r="S12" s="7"/>
      <c r="T12" s="35" t="str">
        <f t="shared" si="6"/>
        <v/>
      </c>
      <c r="U12" s="6"/>
      <c r="V12" s="7"/>
      <c r="W12" s="35" t="str">
        <f t="shared" si="7"/>
        <v/>
      </c>
      <c r="X12" s="6"/>
      <c r="Y12" s="7"/>
      <c r="Z12" s="35" t="str">
        <f t="shared" si="8"/>
        <v/>
      </c>
      <c r="AA12" s="6"/>
      <c r="AB12" s="7"/>
      <c r="AC12" s="35" t="str">
        <f t="shared" si="9"/>
        <v/>
      </c>
      <c r="AD12" s="6"/>
      <c r="AE12" s="7"/>
      <c r="AF12" s="35" t="str">
        <f t="shared" si="10"/>
        <v/>
      </c>
      <c r="AG12" s="6"/>
      <c r="AH12" s="7"/>
      <c r="AI12" s="35" t="str">
        <f t="shared" si="11"/>
        <v/>
      </c>
      <c r="AJ12" s="6"/>
      <c r="AK12" s="7"/>
      <c r="AL12" s="35" t="str">
        <f t="shared" si="12"/>
        <v/>
      </c>
      <c r="AM12" s="6"/>
      <c r="AN12" s="7"/>
      <c r="AO12" s="35" t="str">
        <f t="shared" si="13"/>
        <v/>
      </c>
      <c r="AP12" s="6"/>
      <c r="AQ12" s="7"/>
      <c r="AR12" s="35" t="str">
        <f t="shared" si="14"/>
        <v/>
      </c>
      <c r="AS12" s="6"/>
      <c r="AT12" s="7"/>
      <c r="AU12" s="35" t="str">
        <f t="shared" si="15"/>
        <v/>
      </c>
      <c r="AV12" s="6"/>
      <c r="AW12" s="7"/>
      <c r="AX12" s="35" t="str">
        <f t="shared" si="16"/>
        <v/>
      </c>
      <c r="AY12" s="6"/>
      <c r="AZ12" s="7"/>
      <c r="BA12" s="35" t="str">
        <f t="shared" si="17"/>
        <v/>
      </c>
      <c r="BB12" s="6"/>
      <c r="BC12" s="7"/>
      <c r="BD12" s="35" t="str">
        <f t="shared" si="18"/>
        <v/>
      </c>
      <c r="BE12" s="6"/>
      <c r="BF12" s="7"/>
      <c r="BG12" s="35" t="str">
        <f t="shared" si="19"/>
        <v/>
      </c>
      <c r="BH12" s="6"/>
    </row>
    <row r="13" spans="1:60" ht="15.75" x14ac:dyDescent="0.25">
      <c r="A13" s="33">
        <v>30</v>
      </c>
      <c r="B13" s="7"/>
      <c r="C13" s="34" t="str">
        <f t="shared" si="0"/>
        <v/>
      </c>
      <c r="D13" s="7"/>
      <c r="E13" s="35" t="str">
        <f t="shared" si="1"/>
        <v/>
      </c>
      <c r="F13" s="6"/>
      <c r="G13" s="7"/>
      <c r="H13" s="35" t="str">
        <f t="shared" si="2"/>
        <v/>
      </c>
      <c r="I13" s="6"/>
      <c r="J13" s="7"/>
      <c r="K13" s="35" t="str">
        <f t="shared" si="3"/>
        <v/>
      </c>
      <c r="L13" s="6"/>
      <c r="M13" s="7"/>
      <c r="N13" s="35" t="str">
        <f t="shared" si="4"/>
        <v/>
      </c>
      <c r="O13" s="6"/>
      <c r="P13" s="7"/>
      <c r="Q13" s="35" t="str">
        <f t="shared" si="5"/>
        <v/>
      </c>
      <c r="R13" s="6"/>
      <c r="S13" s="7"/>
      <c r="T13" s="35" t="str">
        <f t="shared" si="6"/>
        <v/>
      </c>
      <c r="U13" s="6"/>
      <c r="V13" s="7"/>
      <c r="W13" s="35" t="str">
        <f t="shared" si="7"/>
        <v/>
      </c>
      <c r="X13" s="6"/>
      <c r="Y13" s="7"/>
      <c r="Z13" s="35" t="str">
        <f t="shared" si="8"/>
        <v/>
      </c>
      <c r="AA13" s="6"/>
      <c r="AB13" s="7"/>
      <c r="AC13" s="35" t="str">
        <f t="shared" si="9"/>
        <v/>
      </c>
      <c r="AD13" s="6"/>
      <c r="AE13" s="7"/>
      <c r="AF13" s="35" t="str">
        <f t="shared" si="10"/>
        <v/>
      </c>
      <c r="AG13" s="6"/>
      <c r="AH13" s="7"/>
      <c r="AI13" s="35" t="str">
        <f t="shared" si="11"/>
        <v/>
      </c>
      <c r="AJ13" s="6"/>
      <c r="AK13" s="7"/>
      <c r="AL13" s="35" t="str">
        <f t="shared" si="12"/>
        <v/>
      </c>
      <c r="AM13" s="6"/>
      <c r="AN13" s="7"/>
      <c r="AO13" s="35" t="str">
        <f t="shared" si="13"/>
        <v/>
      </c>
      <c r="AP13" s="6"/>
      <c r="AQ13" s="7"/>
      <c r="AR13" s="35" t="str">
        <f t="shared" si="14"/>
        <v/>
      </c>
      <c r="AS13" s="6"/>
      <c r="AT13" s="7"/>
      <c r="AU13" s="35" t="str">
        <f t="shared" si="15"/>
        <v/>
      </c>
      <c r="AV13" s="6"/>
      <c r="AW13" s="7"/>
      <c r="AX13" s="35" t="str">
        <f t="shared" si="16"/>
        <v/>
      </c>
      <c r="AY13" s="6"/>
      <c r="AZ13" s="7"/>
      <c r="BA13" s="35" t="str">
        <f t="shared" si="17"/>
        <v/>
      </c>
      <c r="BB13" s="6"/>
      <c r="BC13" s="7"/>
      <c r="BD13" s="35" t="str">
        <f t="shared" si="18"/>
        <v/>
      </c>
      <c r="BE13" s="6"/>
      <c r="BF13" s="7"/>
      <c r="BG13" s="35" t="str">
        <f t="shared" si="19"/>
        <v/>
      </c>
      <c r="BH13" s="6"/>
    </row>
    <row r="14" spans="1:60" ht="15.75" x14ac:dyDescent="0.25">
      <c r="A14" s="33">
        <v>35</v>
      </c>
      <c r="B14" s="7"/>
      <c r="C14" s="34" t="str">
        <f t="shared" si="0"/>
        <v/>
      </c>
      <c r="D14" s="7"/>
      <c r="E14" s="35" t="str">
        <f t="shared" si="1"/>
        <v/>
      </c>
      <c r="F14" s="6"/>
      <c r="G14" s="7"/>
      <c r="H14" s="35" t="str">
        <f t="shared" si="2"/>
        <v/>
      </c>
      <c r="I14" s="6"/>
      <c r="J14" s="7"/>
      <c r="K14" s="35" t="str">
        <f t="shared" si="3"/>
        <v/>
      </c>
      <c r="L14" s="6"/>
      <c r="M14" s="7"/>
      <c r="N14" s="35" t="str">
        <f t="shared" si="4"/>
        <v/>
      </c>
      <c r="O14" s="6"/>
      <c r="P14" s="7"/>
      <c r="Q14" s="35" t="str">
        <f t="shared" si="5"/>
        <v/>
      </c>
      <c r="R14" s="6"/>
      <c r="S14" s="7"/>
      <c r="T14" s="35" t="str">
        <f t="shared" si="6"/>
        <v/>
      </c>
      <c r="U14" s="6"/>
      <c r="V14" s="7"/>
      <c r="W14" s="35" t="str">
        <f t="shared" si="7"/>
        <v/>
      </c>
      <c r="X14" s="6"/>
      <c r="Y14" s="7"/>
      <c r="Z14" s="35" t="str">
        <f t="shared" si="8"/>
        <v/>
      </c>
      <c r="AA14" s="6"/>
      <c r="AB14" s="7"/>
      <c r="AC14" s="35" t="str">
        <f t="shared" si="9"/>
        <v/>
      </c>
      <c r="AD14" s="6"/>
      <c r="AE14" s="7"/>
      <c r="AF14" s="35" t="str">
        <f t="shared" si="10"/>
        <v/>
      </c>
      <c r="AG14" s="6"/>
      <c r="AH14" s="7"/>
      <c r="AI14" s="35" t="str">
        <f t="shared" si="11"/>
        <v/>
      </c>
      <c r="AJ14" s="6"/>
      <c r="AK14" s="7"/>
      <c r="AL14" s="35" t="str">
        <f t="shared" si="12"/>
        <v/>
      </c>
      <c r="AM14" s="6"/>
      <c r="AN14" s="7"/>
      <c r="AO14" s="35" t="str">
        <f t="shared" si="13"/>
        <v/>
      </c>
      <c r="AP14" s="6"/>
      <c r="AQ14" s="7"/>
      <c r="AR14" s="35" t="str">
        <f t="shared" si="14"/>
        <v/>
      </c>
      <c r="AS14" s="6"/>
      <c r="AT14" s="7"/>
      <c r="AU14" s="35" t="str">
        <f t="shared" si="15"/>
        <v/>
      </c>
      <c r="AV14" s="6"/>
      <c r="AW14" s="7"/>
      <c r="AX14" s="35" t="str">
        <f t="shared" si="16"/>
        <v/>
      </c>
      <c r="AY14" s="6"/>
      <c r="AZ14" s="7"/>
      <c r="BA14" s="35" t="str">
        <f t="shared" si="17"/>
        <v/>
      </c>
      <c r="BB14" s="6"/>
      <c r="BC14" s="7"/>
      <c r="BD14" s="35" t="str">
        <f t="shared" si="18"/>
        <v/>
      </c>
      <c r="BE14" s="6"/>
      <c r="BF14" s="7"/>
      <c r="BG14" s="35" t="str">
        <f t="shared" si="19"/>
        <v/>
      </c>
      <c r="BH14" s="6"/>
    </row>
    <row r="15" spans="1:60" ht="15.75" x14ac:dyDescent="0.25">
      <c r="A15" s="33">
        <v>40</v>
      </c>
      <c r="B15" s="7"/>
      <c r="C15" s="34" t="str">
        <f t="shared" si="0"/>
        <v/>
      </c>
      <c r="D15" s="7"/>
      <c r="E15" s="35" t="str">
        <f t="shared" si="1"/>
        <v/>
      </c>
      <c r="F15" s="6"/>
      <c r="G15" s="7"/>
      <c r="H15" s="35" t="str">
        <f t="shared" si="2"/>
        <v/>
      </c>
      <c r="I15" s="6"/>
      <c r="J15" s="7"/>
      <c r="K15" s="35" t="str">
        <f t="shared" si="3"/>
        <v/>
      </c>
      <c r="L15" s="6"/>
      <c r="M15" s="7"/>
      <c r="N15" s="35" t="str">
        <f t="shared" si="4"/>
        <v/>
      </c>
      <c r="O15" s="6"/>
      <c r="P15" s="7"/>
      <c r="Q15" s="35" t="str">
        <f t="shared" si="5"/>
        <v/>
      </c>
      <c r="R15" s="6"/>
      <c r="S15" s="7"/>
      <c r="T15" s="35" t="str">
        <f t="shared" si="6"/>
        <v/>
      </c>
      <c r="U15" s="6"/>
      <c r="V15" s="7"/>
      <c r="W15" s="35" t="str">
        <f t="shared" si="7"/>
        <v/>
      </c>
      <c r="X15" s="6"/>
      <c r="Y15" s="7"/>
      <c r="Z15" s="35" t="str">
        <f t="shared" si="8"/>
        <v/>
      </c>
      <c r="AA15" s="6"/>
      <c r="AB15" s="7"/>
      <c r="AC15" s="35" t="str">
        <f t="shared" si="9"/>
        <v/>
      </c>
      <c r="AD15" s="6"/>
      <c r="AE15" s="7"/>
      <c r="AF15" s="35" t="str">
        <f t="shared" si="10"/>
        <v/>
      </c>
      <c r="AG15" s="6"/>
      <c r="AH15" s="7"/>
      <c r="AI15" s="35" t="str">
        <f t="shared" si="11"/>
        <v/>
      </c>
      <c r="AJ15" s="6"/>
      <c r="AK15" s="7"/>
      <c r="AL15" s="35" t="str">
        <f t="shared" si="12"/>
        <v/>
      </c>
      <c r="AM15" s="6"/>
      <c r="AN15" s="7"/>
      <c r="AO15" s="35" t="str">
        <f t="shared" si="13"/>
        <v/>
      </c>
      <c r="AP15" s="6"/>
      <c r="AQ15" s="7"/>
      <c r="AR15" s="35" t="str">
        <f t="shared" si="14"/>
        <v/>
      </c>
      <c r="AS15" s="6"/>
      <c r="AT15" s="7"/>
      <c r="AU15" s="35" t="str">
        <f t="shared" si="15"/>
        <v/>
      </c>
      <c r="AV15" s="6"/>
      <c r="AW15" s="7"/>
      <c r="AX15" s="35" t="str">
        <f t="shared" si="16"/>
        <v/>
      </c>
      <c r="AY15" s="6"/>
      <c r="AZ15" s="7"/>
      <c r="BA15" s="35" t="str">
        <f t="shared" si="17"/>
        <v/>
      </c>
      <c r="BB15" s="6"/>
      <c r="BC15" s="7"/>
      <c r="BD15" s="35" t="str">
        <f t="shared" si="18"/>
        <v/>
      </c>
      <c r="BE15" s="6"/>
      <c r="BF15" s="7"/>
      <c r="BG15" s="35" t="str">
        <f t="shared" si="19"/>
        <v/>
      </c>
      <c r="BH15" s="6"/>
    </row>
    <row r="16" spans="1:60" ht="15.75" x14ac:dyDescent="0.25">
      <c r="A16" s="33">
        <v>45</v>
      </c>
      <c r="B16" s="7"/>
      <c r="C16" s="34" t="str">
        <f t="shared" si="0"/>
        <v/>
      </c>
      <c r="D16" s="7"/>
      <c r="E16" s="35" t="str">
        <f t="shared" si="1"/>
        <v/>
      </c>
      <c r="F16" s="6"/>
      <c r="G16" s="7"/>
      <c r="H16" s="35" t="str">
        <f t="shared" si="2"/>
        <v/>
      </c>
      <c r="I16" s="6"/>
      <c r="J16" s="7"/>
      <c r="K16" s="35" t="str">
        <f t="shared" si="3"/>
        <v/>
      </c>
      <c r="L16" s="6"/>
      <c r="M16" s="7"/>
      <c r="N16" s="35" t="str">
        <f t="shared" si="4"/>
        <v/>
      </c>
      <c r="O16" s="6"/>
      <c r="P16" s="7"/>
      <c r="Q16" s="35" t="str">
        <f t="shared" si="5"/>
        <v/>
      </c>
      <c r="R16" s="6"/>
      <c r="S16" s="7"/>
      <c r="T16" s="35" t="str">
        <f t="shared" si="6"/>
        <v/>
      </c>
      <c r="U16" s="6"/>
      <c r="V16" s="7"/>
      <c r="W16" s="35" t="str">
        <f t="shared" si="7"/>
        <v/>
      </c>
      <c r="X16" s="6"/>
      <c r="Y16" s="7"/>
      <c r="Z16" s="35" t="str">
        <f t="shared" si="8"/>
        <v/>
      </c>
      <c r="AA16" s="6"/>
      <c r="AB16" s="7"/>
      <c r="AC16" s="35" t="str">
        <f t="shared" si="9"/>
        <v/>
      </c>
      <c r="AD16" s="6"/>
      <c r="AE16" s="7"/>
      <c r="AF16" s="35" t="str">
        <f t="shared" si="10"/>
        <v/>
      </c>
      <c r="AG16" s="6"/>
      <c r="AH16" s="7"/>
      <c r="AI16" s="35" t="str">
        <f t="shared" si="11"/>
        <v/>
      </c>
      <c r="AJ16" s="6"/>
      <c r="AK16" s="7"/>
      <c r="AL16" s="35" t="str">
        <f t="shared" si="12"/>
        <v/>
      </c>
      <c r="AM16" s="6"/>
      <c r="AN16" s="7"/>
      <c r="AO16" s="35" t="str">
        <f t="shared" si="13"/>
        <v/>
      </c>
      <c r="AP16" s="6"/>
      <c r="AQ16" s="7"/>
      <c r="AR16" s="35" t="str">
        <f t="shared" si="14"/>
        <v/>
      </c>
      <c r="AS16" s="6"/>
      <c r="AT16" s="7"/>
      <c r="AU16" s="35" t="str">
        <f t="shared" si="15"/>
        <v/>
      </c>
      <c r="AV16" s="6"/>
      <c r="AW16" s="7"/>
      <c r="AX16" s="35" t="str">
        <f t="shared" si="16"/>
        <v/>
      </c>
      <c r="AY16" s="6"/>
      <c r="AZ16" s="7"/>
      <c r="BA16" s="35" t="str">
        <f t="shared" si="17"/>
        <v/>
      </c>
      <c r="BB16" s="6"/>
      <c r="BC16" s="7"/>
      <c r="BD16" s="35" t="str">
        <f t="shared" si="18"/>
        <v/>
      </c>
      <c r="BE16" s="6"/>
      <c r="BF16" s="7"/>
      <c r="BG16" s="35" t="str">
        <f t="shared" si="19"/>
        <v/>
      </c>
      <c r="BH16" s="6"/>
    </row>
    <row r="17" spans="1:60" ht="15.75" x14ac:dyDescent="0.25">
      <c r="A17" s="33">
        <v>50</v>
      </c>
      <c r="B17" s="7"/>
      <c r="C17" s="34" t="str">
        <f t="shared" si="0"/>
        <v/>
      </c>
      <c r="D17" s="7"/>
      <c r="E17" s="35" t="str">
        <f t="shared" si="1"/>
        <v/>
      </c>
      <c r="F17" s="6"/>
      <c r="G17" s="7"/>
      <c r="H17" s="35" t="str">
        <f t="shared" si="2"/>
        <v/>
      </c>
      <c r="I17" s="6"/>
      <c r="J17" s="7"/>
      <c r="K17" s="35" t="str">
        <f t="shared" si="3"/>
        <v/>
      </c>
      <c r="L17" s="6"/>
      <c r="M17" s="7"/>
      <c r="N17" s="35" t="str">
        <f t="shared" si="4"/>
        <v/>
      </c>
      <c r="O17" s="6"/>
      <c r="P17" s="7"/>
      <c r="Q17" s="35" t="str">
        <f t="shared" si="5"/>
        <v/>
      </c>
      <c r="R17" s="6"/>
      <c r="S17" s="7"/>
      <c r="T17" s="35" t="str">
        <f t="shared" si="6"/>
        <v/>
      </c>
      <c r="U17" s="6"/>
      <c r="V17" s="7"/>
      <c r="W17" s="35" t="str">
        <f t="shared" si="7"/>
        <v/>
      </c>
      <c r="X17" s="6"/>
      <c r="Y17" s="7"/>
      <c r="Z17" s="35" t="str">
        <f t="shared" si="8"/>
        <v/>
      </c>
      <c r="AA17" s="6"/>
      <c r="AB17" s="7"/>
      <c r="AC17" s="35" t="str">
        <f t="shared" si="9"/>
        <v/>
      </c>
      <c r="AD17" s="6"/>
      <c r="AE17" s="7"/>
      <c r="AF17" s="35" t="str">
        <f t="shared" si="10"/>
        <v/>
      </c>
      <c r="AG17" s="6"/>
      <c r="AH17" s="7"/>
      <c r="AI17" s="35" t="str">
        <f t="shared" si="11"/>
        <v/>
      </c>
      <c r="AJ17" s="6"/>
      <c r="AK17" s="7"/>
      <c r="AL17" s="35" t="str">
        <f t="shared" si="12"/>
        <v/>
      </c>
      <c r="AM17" s="6"/>
      <c r="AN17" s="7"/>
      <c r="AO17" s="35" t="str">
        <f t="shared" si="13"/>
        <v/>
      </c>
      <c r="AP17" s="6"/>
      <c r="AQ17" s="7"/>
      <c r="AR17" s="35" t="str">
        <f t="shared" si="14"/>
        <v/>
      </c>
      <c r="AS17" s="6"/>
      <c r="AT17" s="7"/>
      <c r="AU17" s="35" t="str">
        <f t="shared" si="15"/>
        <v/>
      </c>
      <c r="AV17" s="6"/>
      <c r="AW17" s="7"/>
      <c r="AX17" s="35" t="str">
        <f t="shared" si="16"/>
        <v/>
      </c>
      <c r="AY17" s="6"/>
      <c r="AZ17" s="7"/>
      <c r="BA17" s="35" t="str">
        <f t="shared" si="17"/>
        <v/>
      </c>
      <c r="BB17" s="6"/>
      <c r="BC17" s="7"/>
      <c r="BD17" s="35" t="str">
        <f t="shared" si="18"/>
        <v/>
      </c>
      <c r="BE17" s="6"/>
      <c r="BF17" s="7"/>
      <c r="BG17" s="35" t="str">
        <f t="shared" si="19"/>
        <v/>
      </c>
      <c r="BH17" s="6"/>
    </row>
    <row r="18" spans="1:60" ht="15.75" x14ac:dyDescent="0.25">
      <c r="A18" s="33">
        <v>55</v>
      </c>
      <c r="B18" s="7"/>
      <c r="C18" s="34" t="str">
        <f t="shared" si="0"/>
        <v/>
      </c>
      <c r="D18" s="7"/>
      <c r="E18" s="35" t="str">
        <f t="shared" si="1"/>
        <v/>
      </c>
      <c r="F18" s="6"/>
      <c r="G18" s="7"/>
      <c r="H18" s="35" t="str">
        <f t="shared" si="2"/>
        <v/>
      </c>
      <c r="I18" s="6"/>
      <c r="J18" s="7"/>
      <c r="K18" s="35" t="str">
        <f t="shared" si="3"/>
        <v/>
      </c>
      <c r="L18" s="6"/>
      <c r="M18" s="7"/>
      <c r="N18" s="35" t="str">
        <f t="shared" si="4"/>
        <v/>
      </c>
      <c r="O18" s="6"/>
      <c r="P18" s="7"/>
      <c r="Q18" s="35" t="str">
        <f t="shared" si="5"/>
        <v/>
      </c>
      <c r="R18" s="6"/>
      <c r="S18" s="7"/>
      <c r="T18" s="35" t="str">
        <f t="shared" si="6"/>
        <v/>
      </c>
      <c r="U18" s="6"/>
      <c r="V18" s="7"/>
      <c r="W18" s="35" t="str">
        <f t="shared" si="7"/>
        <v/>
      </c>
      <c r="X18" s="6"/>
      <c r="Y18" s="7"/>
      <c r="Z18" s="35" t="str">
        <f t="shared" si="8"/>
        <v/>
      </c>
      <c r="AA18" s="6"/>
      <c r="AB18" s="7"/>
      <c r="AC18" s="35" t="str">
        <f t="shared" si="9"/>
        <v/>
      </c>
      <c r="AD18" s="6"/>
      <c r="AE18" s="7"/>
      <c r="AF18" s="35" t="str">
        <f t="shared" si="10"/>
        <v/>
      </c>
      <c r="AG18" s="6"/>
      <c r="AH18" s="7"/>
      <c r="AI18" s="35" t="str">
        <f t="shared" si="11"/>
        <v/>
      </c>
      <c r="AJ18" s="6"/>
      <c r="AK18" s="7"/>
      <c r="AL18" s="35" t="str">
        <f t="shared" si="12"/>
        <v/>
      </c>
      <c r="AM18" s="6"/>
      <c r="AN18" s="7"/>
      <c r="AO18" s="35" t="str">
        <f t="shared" si="13"/>
        <v/>
      </c>
      <c r="AP18" s="6"/>
      <c r="AQ18" s="7"/>
      <c r="AR18" s="35" t="str">
        <f t="shared" si="14"/>
        <v/>
      </c>
      <c r="AS18" s="6"/>
      <c r="AT18" s="7"/>
      <c r="AU18" s="35" t="str">
        <f t="shared" si="15"/>
        <v/>
      </c>
      <c r="AV18" s="6"/>
      <c r="AW18" s="7"/>
      <c r="AX18" s="35" t="str">
        <f t="shared" si="16"/>
        <v/>
      </c>
      <c r="AY18" s="6"/>
      <c r="AZ18" s="7"/>
      <c r="BA18" s="35" t="str">
        <f t="shared" si="17"/>
        <v/>
      </c>
      <c r="BB18" s="6"/>
      <c r="BC18" s="7"/>
      <c r="BD18" s="35" t="str">
        <f t="shared" si="18"/>
        <v/>
      </c>
      <c r="BE18" s="6"/>
      <c r="BF18" s="7"/>
      <c r="BG18" s="35" t="str">
        <f t="shared" si="19"/>
        <v/>
      </c>
      <c r="BH18" s="6"/>
    </row>
    <row r="19" spans="1:60" ht="15.75" x14ac:dyDescent="0.25">
      <c r="A19" s="33">
        <v>60</v>
      </c>
      <c r="B19" s="7"/>
      <c r="C19" s="34" t="str">
        <f t="shared" si="0"/>
        <v/>
      </c>
      <c r="D19" s="7"/>
      <c r="E19" s="35" t="str">
        <f t="shared" si="1"/>
        <v/>
      </c>
      <c r="F19" s="6"/>
      <c r="G19" s="7"/>
      <c r="H19" s="35" t="str">
        <f t="shared" si="2"/>
        <v/>
      </c>
      <c r="I19" s="6"/>
      <c r="J19" s="7"/>
      <c r="K19" s="35" t="str">
        <f t="shared" si="3"/>
        <v/>
      </c>
      <c r="L19" s="6"/>
      <c r="M19" s="7"/>
      <c r="N19" s="35" t="str">
        <f t="shared" si="4"/>
        <v/>
      </c>
      <c r="O19" s="6"/>
      <c r="P19" s="7"/>
      <c r="Q19" s="35" t="str">
        <f t="shared" si="5"/>
        <v/>
      </c>
      <c r="R19" s="6"/>
      <c r="S19" s="7"/>
      <c r="T19" s="35" t="str">
        <f t="shared" si="6"/>
        <v/>
      </c>
      <c r="U19" s="6"/>
      <c r="V19" s="7"/>
      <c r="W19" s="35" t="str">
        <f t="shared" si="7"/>
        <v/>
      </c>
      <c r="X19" s="6"/>
      <c r="Y19" s="7"/>
      <c r="Z19" s="35" t="str">
        <f t="shared" si="8"/>
        <v/>
      </c>
      <c r="AA19" s="6"/>
      <c r="AB19" s="7"/>
      <c r="AC19" s="35" t="str">
        <f t="shared" si="9"/>
        <v/>
      </c>
      <c r="AD19" s="6"/>
      <c r="AE19" s="7"/>
      <c r="AF19" s="35" t="str">
        <f t="shared" si="10"/>
        <v/>
      </c>
      <c r="AG19" s="6"/>
      <c r="AH19" s="7"/>
      <c r="AI19" s="35" t="str">
        <f t="shared" si="11"/>
        <v/>
      </c>
      <c r="AJ19" s="6"/>
      <c r="AK19" s="7"/>
      <c r="AL19" s="35" t="str">
        <f t="shared" si="12"/>
        <v/>
      </c>
      <c r="AM19" s="6"/>
      <c r="AN19" s="7"/>
      <c r="AO19" s="35" t="str">
        <f t="shared" si="13"/>
        <v/>
      </c>
      <c r="AP19" s="6"/>
      <c r="AQ19" s="7"/>
      <c r="AR19" s="35" t="str">
        <f t="shared" si="14"/>
        <v/>
      </c>
      <c r="AS19" s="6"/>
      <c r="AT19" s="7"/>
      <c r="AU19" s="35" t="str">
        <f t="shared" si="15"/>
        <v/>
      </c>
      <c r="AV19" s="6"/>
      <c r="AW19" s="7"/>
      <c r="AX19" s="35" t="str">
        <f t="shared" si="16"/>
        <v/>
      </c>
      <c r="AY19" s="6"/>
      <c r="AZ19" s="7"/>
      <c r="BA19" s="35" t="str">
        <f t="shared" si="17"/>
        <v/>
      </c>
      <c r="BB19" s="6"/>
      <c r="BC19" s="7"/>
      <c r="BD19" s="35" t="str">
        <f t="shared" si="18"/>
        <v/>
      </c>
      <c r="BE19" s="6"/>
      <c r="BF19" s="7"/>
      <c r="BG19" s="35" t="str">
        <f t="shared" si="19"/>
        <v/>
      </c>
      <c r="BH19" s="6"/>
    </row>
    <row r="20" spans="1:60" ht="15.75" x14ac:dyDescent="0.25">
      <c r="A20" s="33">
        <v>65</v>
      </c>
      <c r="B20" s="7"/>
      <c r="C20" s="34" t="str">
        <f t="shared" si="0"/>
        <v/>
      </c>
      <c r="D20" s="7"/>
      <c r="E20" s="35" t="str">
        <f t="shared" si="1"/>
        <v/>
      </c>
      <c r="F20" s="6"/>
      <c r="G20" s="7"/>
      <c r="H20" s="35" t="str">
        <f t="shared" si="2"/>
        <v/>
      </c>
      <c r="I20" s="6"/>
      <c r="J20" s="7"/>
      <c r="K20" s="35" t="str">
        <f t="shared" si="3"/>
        <v/>
      </c>
      <c r="L20" s="6"/>
      <c r="M20" s="7"/>
      <c r="N20" s="35" t="str">
        <f t="shared" si="4"/>
        <v/>
      </c>
      <c r="O20" s="6"/>
      <c r="P20" s="7"/>
      <c r="Q20" s="35" t="str">
        <f t="shared" si="5"/>
        <v/>
      </c>
      <c r="R20" s="6"/>
      <c r="S20" s="7"/>
      <c r="T20" s="35" t="str">
        <f t="shared" si="6"/>
        <v/>
      </c>
      <c r="U20" s="6"/>
      <c r="V20" s="7"/>
      <c r="W20" s="35" t="str">
        <f t="shared" si="7"/>
        <v/>
      </c>
      <c r="X20" s="6"/>
      <c r="Y20" s="7"/>
      <c r="Z20" s="35" t="str">
        <f t="shared" si="8"/>
        <v/>
      </c>
      <c r="AA20" s="6"/>
      <c r="AB20" s="7"/>
      <c r="AC20" s="35" t="str">
        <f t="shared" si="9"/>
        <v/>
      </c>
      <c r="AD20" s="6"/>
      <c r="AE20" s="7"/>
      <c r="AF20" s="35" t="str">
        <f t="shared" si="10"/>
        <v/>
      </c>
      <c r="AG20" s="6"/>
      <c r="AH20" s="7"/>
      <c r="AI20" s="35" t="str">
        <f t="shared" si="11"/>
        <v/>
      </c>
      <c r="AJ20" s="6"/>
      <c r="AK20" s="7"/>
      <c r="AL20" s="35" t="str">
        <f t="shared" si="12"/>
        <v/>
      </c>
      <c r="AM20" s="6"/>
      <c r="AN20" s="7"/>
      <c r="AO20" s="35" t="str">
        <f t="shared" si="13"/>
        <v/>
      </c>
      <c r="AP20" s="6"/>
      <c r="AQ20" s="7"/>
      <c r="AR20" s="35" t="str">
        <f t="shared" si="14"/>
        <v/>
      </c>
      <c r="AS20" s="6"/>
      <c r="AT20" s="7"/>
      <c r="AU20" s="35" t="str">
        <f t="shared" si="15"/>
        <v/>
      </c>
      <c r="AV20" s="6"/>
      <c r="AW20" s="7"/>
      <c r="AX20" s="35" t="str">
        <f t="shared" si="16"/>
        <v/>
      </c>
      <c r="AY20" s="6"/>
      <c r="AZ20" s="7"/>
      <c r="BA20" s="35" t="str">
        <f t="shared" si="17"/>
        <v/>
      </c>
      <c r="BB20" s="6"/>
      <c r="BC20" s="7"/>
      <c r="BD20" s="35" t="str">
        <f t="shared" si="18"/>
        <v/>
      </c>
      <c r="BE20" s="6"/>
      <c r="BF20" s="7"/>
      <c r="BG20" s="35" t="str">
        <f t="shared" si="19"/>
        <v/>
      </c>
      <c r="BH20" s="6"/>
    </row>
    <row r="21" spans="1:60" ht="15.75" x14ac:dyDescent="0.25">
      <c r="A21" s="33">
        <v>70</v>
      </c>
      <c r="B21" s="7"/>
      <c r="C21" s="34" t="str">
        <f t="shared" si="0"/>
        <v/>
      </c>
      <c r="D21" s="7"/>
      <c r="E21" s="35" t="str">
        <f t="shared" si="1"/>
        <v/>
      </c>
      <c r="F21" s="6"/>
      <c r="G21" s="7"/>
      <c r="H21" s="35" t="str">
        <f t="shared" si="2"/>
        <v/>
      </c>
      <c r="I21" s="6"/>
      <c r="J21" s="7"/>
      <c r="K21" s="35" t="str">
        <f t="shared" si="3"/>
        <v/>
      </c>
      <c r="L21" s="6"/>
      <c r="M21" s="7"/>
      <c r="N21" s="35" t="str">
        <f t="shared" si="4"/>
        <v/>
      </c>
      <c r="O21" s="6"/>
      <c r="P21" s="7"/>
      <c r="Q21" s="35" t="str">
        <f t="shared" si="5"/>
        <v/>
      </c>
      <c r="R21" s="6"/>
      <c r="S21" s="7"/>
      <c r="T21" s="35" t="str">
        <f t="shared" si="6"/>
        <v/>
      </c>
      <c r="U21" s="6"/>
      <c r="V21" s="7"/>
      <c r="W21" s="35" t="str">
        <f t="shared" si="7"/>
        <v/>
      </c>
      <c r="X21" s="6"/>
      <c r="Y21" s="7"/>
      <c r="Z21" s="35" t="str">
        <f t="shared" si="8"/>
        <v/>
      </c>
      <c r="AA21" s="6"/>
      <c r="AB21" s="7"/>
      <c r="AC21" s="35" t="str">
        <f t="shared" si="9"/>
        <v/>
      </c>
      <c r="AD21" s="6"/>
      <c r="AE21" s="7"/>
      <c r="AF21" s="35" t="str">
        <f t="shared" si="10"/>
        <v/>
      </c>
      <c r="AG21" s="6"/>
      <c r="AH21" s="7"/>
      <c r="AI21" s="35" t="str">
        <f t="shared" si="11"/>
        <v/>
      </c>
      <c r="AJ21" s="6"/>
      <c r="AK21" s="7"/>
      <c r="AL21" s="35" t="str">
        <f t="shared" si="12"/>
        <v/>
      </c>
      <c r="AM21" s="6"/>
      <c r="AN21" s="7"/>
      <c r="AO21" s="35" t="str">
        <f t="shared" si="13"/>
        <v/>
      </c>
      <c r="AP21" s="6"/>
      <c r="AQ21" s="7"/>
      <c r="AR21" s="35" t="str">
        <f t="shared" si="14"/>
        <v/>
      </c>
      <c r="AS21" s="6"/>
      <c r="AT21" s="7"/>
      <c r="AU21" s="35" t="str">
        <f t="shared" si="15"/>
        <v/>
      </c>
      <c r="AV21" s="6"/>
      <c r="AW21" s="7"/>
      <c r="AX21" s="35" t="str">
        <f t="shared" si="16"/>
        <v/>
      </c>
      <c r="AY21" s="6"/>
      <c r="AZ21" s="7"/>
      <c r="BA21" s="35" t="str">
        <f t="shared" si="17"/>
        <v/>
      </c>
      <c r="BB21" s="6"/>
      <c r="BC21" s="7"/>
      <c r="BD21" s="35" t="str">
        <f t="shared" si="18"/>
        <v/>
      </c>
      <c r="BE21" s="6"/>
      <c r="BF21" s="7"/>
      <c r="BG21" s="35" t="str">
        <f t="shared" si="19"/>
        <v/>
      </c>
      <c r="BH21" s="6"/>
    </row>
    <row r="22" spans="1:60" ht="15.75" x14ac:dyDescent="0.25">
      <c r="A22" s="33">
        <v>75</v>
      </c>
      <c r="B22" s="7"/>
      <c r="C22" s="34" t="str">
        <f t="shared" si="0"/>
        <v/>
      </c>
      <c r="D22" s="7"/>
      <c r="E22" s="35" t="str">
        <f t="shared" si="1"/>
        <v/>
      </c>
      <c r="F22" s="6"/>
      <c r="G22" s="7"/>
      <c r="H22" s="35" t="str">
        <f t="shared" si="2"/>
        <v/>
      </c>
      <c r="I22" s="6"/>
      <c r="J22" s="7"/>
      <c r="K22" s="35" t="str">
        <f t="shared" si="3"/>
        <v/>
      </c>
      <c r="L22" s="6"/>
      <c r="M22" s="7"/>
      <c r="N22" s="35" t="str">
        <f t="shared" si="4"/>
        <v/>
      </c>
      <c r="O22" s="6"/>
      <c r="P22" s="7"/>
      <c r="Q22" s="35" t="str">
        <f t="shared" si="5"/>
        <v/>
      </c>
      <c r="R22" s="6"/>
      <c r="S22" s="7"/>
      <c r="T22" s="35" t="str">
        <f t="shared" si="6"/>
        <v/>
      </c>
      <c r="U22" s="6"/>
      <c r="V22" s="7"/>
      <c r="W22" s="35" t="str">
        <f t="shared" si="7"/>
        <v/>
      </c>
      <c r="X22" s="6"/>
      <c r="Y22" s="7"/>
      <c r="Z22" s="35" t="str">
        <f t="shared" si="8"/>
        <v/>
      </c>
      <c r="AA22" s="6"/>
      <c r="AB22" s="7"/>
      <c r="AC22" s="35" t="str">
        <f t="shared" si="9"/>
        <v/>
      </c>
      <c r="AD22" s="6"/>
      <c r="AE22" s="7"/>
      <c r="AF22" s="35" t="str">
        <f t="shared" si="10"/>
        <v/>
      </c>
      <c r="AG22" s="6"/>
      <c r="AH22" s="7"/>
      <c r="AI22" s="35" t="str">
        <f t="shared" si="11"/>
        <v/>
      </c>
      <c r="AJ22" s="6"/>
      <c r="AK22" s="7"/>
      <c r="AL22" s="35" t="str">
        <f t="shared" si="12"/>
        <v/>
      </c>
      <c r="AM22" s="6"/>
      <c r="AN22" s="7"/>
      <c r="AO22" s="35" t="str">
        <f t="shared" si="13"/>
        <v/>
      </c>
      <c r="AP22" s="6"/>
      <c r="AQ22" s="7"/>
      <c r="AR22" s="35" t="str">
        <f t="shared" si="14"/>
        <v/>
      </c>
      <c r="AS22" s="6"/>
      <c r="AT22" s="7"/>
      <c r="AU22" s="35" t="str">
        <f t="shared" si="15"/>
        <v/>
      </c>
      <c r="AV22" s="6"/>
      <c r="AW22" s="7"/>
      <c r="AX22" s="35" t="str">
        <f t="shared" si="16"/>
        <v/>
      </c>
      <c r="AY22" s="6"/>
      <c r="AZ22" s="7"/>
      <c r="BA22" s="35" t="str">
        <f t="shared" si="17"/>
        <v/>
      </c>
      <c r="BB22" s="6"/>
      <c r="BC22" s="7"/>
      <c r="BD22" s="35" t="str">
        <f t="shared" si="18"/>
        <v/>
      </c>
      <c r="BE22" s="6"/>
      <c r="BF22" s="7"/>
      <c r="BG22" s="35" t="str">
        <f t="shared" si="19"/>
        <v/>
      </c>
      <c r="BH22" s="6"/>
    </row>
    <row r="23" spans="1:60" ht="15.75" x14ac:dyDescent="0.25">
      <c r="A23" s="33">
        <v>80</v>
      </c>
      <c r="B23" s="7"/>
      <c r="C23" s="34" t="str">
        <f t="shared" si="0"/>
        <v/>
      </c>
      <c r="D23" s="7"/>
      <c r="E23" s="35" t="str">
        <f t="shared" si="1"/>
        <v/>
      </c>
      <c r="F23" s="6"/>
      <c r="G23" s="7"/>
      <c r="H23" s="35" t="str">
        <f t="shared" si="2"/>
        <v/>
      </c>
      <c r="I23" s="6"/>
      <c r="J23" s="7"/>
      <c r="K23" s="35" t="str">
        <f t="shared" si="3"/>
        <v/>
      </c>
      <c r="L23" s="6"/>
      <c r="M23" s="7"/>
      <c r="N23" s="35" t="str">
        <f t="shared" si="4"/>
        <v/>
      </c>
      <c r="O23" s="6"/>
      <c r="P23" s="7"/>
      <c r="Q23" s="35" t="str">
        <f t="shared" si="5"/>
        <v/>
      </c>
      <c r="R23" s="6"/>
      <c r="S23" s="7"/>
      <c r="T23" s="35" t="str">
        <f t="shared" si="6"/>
        <v/>
      </c>
      <c r="U23" s="6"/>
      <c r="V23" s="7"/>
      <c r="W23" s="35" t="str">
        <f t="shared" si="7"/>
        <v/>
      </c>
      <c r="X23" s="6"/>
      <c r="Y23" s="7"/>
      <c r="Z23" s="35" t="str">
        <f t="shared" si="8"/>
        <v/>
      </c>
      <c r="AA23" s="6"/>
      <c r="AB23" s="7"/>
      <c r="AC23" s="35" t="str">
        <f t="shared" si="9"/>
        <v/>
      </c>
      <c r="AD23" s="6"/>
      <c r="AE23" s="7"/>
      <c r="AF23" s="35" t="str">
        <f t="shared" si="10"/>
        <v/>
      </c>
      <c r="AG23" s="6"/>
      <c r="AH23" s="7"/>
      <c r="AI23" s="35" t="str">
        <f t="shared" si="11"/>
        <v/>
      </c>
      <c r="AJ23" s="6"/>
      <c r="AK23" s="7"/>
      <c r="AL23" s="35" t="str">
        <f t="shared" si="12"/>
        <v/>
      </c>
      <c r="AM23" s="6"/>
      <c r="AN23" s="7"/>
      <c r="AO23" s="35" t="str">
        <f t="shared" si="13"/>
        <v/>
      </c>
      <c r="AP23" s="6"/>
      <c r="AQ23" s="7"/>
      <c r="AR23" s="35" t="str">
        <f t="shared" si="14"/>
        <v/>
      </c>
      <c r="AS23" s="6"/>
      <c r="AT23" s="7"/>
      <c r="AU23" s="35" t="str">
        <f t="shared" si="15"/>
        <v/>
      </c>
      <c r="AV23" s="6"/>
      <c r="AW23" s="7"/>
      <c r="AX23" s="35" t="str">
        <f t="shared" si="16"/>
        <v/>
      </c>
      <c r="AY23" s="6"/>
      <c r="AZ23" s="7"/>
      <c r="BA23" s="35" t="str">
        <f t="shared" si="17"/>
        <v/>
      </c>
      <c r="BB23" s="6"/>
      <c r="BC23" s="7"/>
      <c r="BD23" s="35" t="str">
        <f t="shared" si="18"/>
        <v/>
      </c>
      <c r="BE23" s="6"/>
      <c r="BF23" s="7"/>
      <c r="BG23" s="35" t="str">
        <f t="shared" si="19"/>
        <v/>
      </c>
      <c r="BH23" s="6"/>
    </row>
    <row r="24" spans="1:60" ht="15.75" x14ac:dyDescent="0.25">
      <c r="A24" s="33">
        <v>85</v>
      </c>
      <c r="B24" s="7"/>
      <c r="C24" s="34" t="str">
        <f t="shared" si="0"/>
        <v/>
      </c>
      <c r="D24" s="7"/>
      <c r="E24" s="35" t="str">
        <f t="shared" si="1"/>
        <v/>
      </c>
      <c r="F24" s="6"/>
      <c r="G24" s="7"/>
      <c r="H24" s="35" t="str">
        <f t="shared" si="2"/>
        <v/>
      </c>
      <c r="I24" s="6"/>
      <c r="J24" s="7"/>
      <c r="K24" s="35" t="str">
        <f t="shared" si="3"/>
        <v/>
      </c>
      <c r="L24" s="6"/>
      <c r="M24" s="7"/>
      <c r="N24" s="35" t="str">
        <f t="shared" si="4"/>
        <v/>
      </c>
      <c r="O24" s="6"/>
      <c r="P24" s="7"/>
      <c r="Q24" s="35" t="str">
        <f t="shared" si="5"/>
        <v/>
      </c>
      <c r="R24" s="6"/>
      <c r="S24" s="7"/>
      <c r="T24" s="35" t="str">
        <f t="shared" si="6"/>
        <v/>
      </c>
      <c r="U24" s="6"/>
      <c r="V24" s="7"/>
      <c r="W24" s="35" t="str">
        <f t="shared" si="7"/>
        <v/>
      </c>
      <c r="X24" s="6"/>
      <c r="Y24" s="7"/>
      <c r="Z24" s="35" t="str">
        <f t="shared" si="8"/>
        <v/>
      </c>
      <c r="AA24" s="6"/>
      <c r="AB24" s="7"/>
      <c r="AC24" s="35" t="str">
        <f t="shared" si="9"/>
        <v/>
      </c>
      <c r="AD24" s="6"/>
      <c r="AE24" s="7"/>
      <c r="AF24" s="35" t="str">
        <f t="shared" si="10"/>
        <v/>
      </c>
      <c r="AG24" s="6"/>
      <c r="AH24" s="7"/>
      <c r="AI24" s="35" t="str">
        <f t="shared" si="11"/>
        <v/>
      </c>
      <c r="AJ24" s="6"/>
      <c r="AK24" s="7"/>
      <c r="AL24" s="35" t="str">
        <f t="shared" si="12"/>
        <v/>
      </c>
      <c r="AM24" s="6"/>
      <c r="AN24" s="7"/>
      <c r="AO24" s="35" t="str">
        <f t="shared" si="13"/>
        <v/>
      </c>
      <c r="AP24" s="6"/>
      <c r="AQ24" s="7"/>
      <c r="AR24" s="35" t="str">
        <f t="shared" si="14"/>
        <v/>
      </c>
      <c r="AS24" s="6"/>
      <c r="AT24" s="7"/>
      <c r="AU24" s="35" t="str">
        <f t="shared" si="15"/>
        <v/>
      </c>
      <c r="AV24" s="6"/>
      <c r="AW24" s="7"/>
      <c r="AX24" s="35" t="str">
        <f t="shared" si="16"/>
        <v/>
      </c>
      <c r="AY24" s="6"/>
      <c r="AZ24" s="7"/>
      <c r="BA24" s="35" t="str">
        <f t="shared" si="17"/>
        <v/>
      </c>
      <c r="BB24" s="6"/>
      <c r="BC24" s="7"/>
      <c r="BD24" s="35" t="str">
        <f t="shared" si="18"/>
        <v/>
      </c>
      <c r="BE24" s="6"/>
      <c r="BF24" s="7"/>
      <c r="BG24" s="35" t="str">
        <f t="shared" si="19"/>
        <v/>
      </c>
      <c r="BH24" s="6"/>
    </row>
    <row r="25" spans="1:60" ht="15.75" x14ac:dyDescent="0.25">
      <c r="A25" s="33">
        <v>90</v>
      </c>
      <c r="B25" s="7"/>
      <c r="C25" s="34" t="str">
        <f t="shared" si="0"/>
        <v/>
      </c>
      <c r="D25" s="7"/>
      <c r="E25" s="35" t="str">
        <f t="shared" si="1"/>
        <v/>
      </c>
      <c r="F25" s="6"/>
      <c r="G25" s="7"/>
      <c r="H25" s="35" t="str">
        <f t="shared" si="2"/>
        <v/>
      </c>
      <c r="I25" s="6"/>
      <c r="J25" s="7"/>
      <c r="K25" s="35" t="str">
        <f t="shared" si="3"/>
        <v/>
      </c>
      <c r="L25" s="6"/>
      <c r="M25" s="7"/>
      <c r="N25" s="35" t="str">
        <f t="shared" si="4"/>
        <v/>
      </c>
      <c r="O25" s="6"/>
      <c r="P25" s="7"/>
      <c r="Q25" s="35" t="str">
        <f t="shared" si="5"/>
        <v/>
      </c>
      <c r="R25" s="6"/>
      <c r="S25" s="7"/>
      <c r="T25" s="35" t="str">
        <f t="shared" si="6"/>
        <v/>
      </c>
      <c r="U25" s="6"/>
      <c r="V25" s="7"/>
      <c r="W25" s="35" t="str">
        <f t="shared" si="7"/>
        <v/>
      </c>
      <c r="X25" s="6"/>
      <c r="Y25" s="7"/>
      <c r="Z25" s="35" t="str">
        <f t="shared" si="8"/>
        <v/>
      </c>
      <c r="AA25" s="6"/>
      <c r="AB25" s="7"/>
      <c r="AC25" s="35" t="str">
        <f t="shared" si="9"/>
        <v/>
      </c>
      <c r="AD25" s="6"/>
      <c r="AE25" s="7"/>
      <c r="AF25" s="35" t="str">
        <f t="shared" si="10"/>
        <v/>
      </c>
      <c r="AG25" s="6"/>
      <c r="AH25" s="7"/>
      <c r="AI25" s="35" t="str">
        <f t="shared" si="11"/>
        <v/>
      </c>
      <c r="AJ25" s="6"/>
      <c r="AK25" s="7"/>
      <c r="AL25" s="35" t="str">
        <f t="shared" si="12"/>
        <v/>
      </c>
      <c r="AM25" s="6"/>
      <c r="AN25" s="7"/>
      <c r="AO25" s="35" t="str">
        <f t="shared" si="13"/>
        <v/>
      </c>
      <c r="AP25" s="6"/>
      <c r="AQ25" s="7"/>
      <c r="AR25" s="35" t="str">
        <f t="shared" si="14"/>
        <v/>
      </c>
      <c r="AS25" s="6"/>
      <c r="AT25" s="7"/>
      <c r="AU25" s="35" t="str">
        <f t="shared" si="15"/>
        <v/>
      </c>
      <c r="AV25" s="6"/>
      <c r="AW25" s="7"/>
      <c r="AX25" s="35" t="str">
        <f t="shared" si="16"/>
        <v/>
      </c>
      <c r="AY25" s="6"/>
      <c r="AZ25" s="7"/>
      <c r="BA25" s="35" t="str">
        <f t="shared" si="17"/>
        <v/>
      </c>
      <c r="BB25" s="6"/>
      <c r="BC25" s="7"/>
      <c r="BD25" s="35" t="str">
        <f t="shared" si="18"/>
        <v/>
      </c>
      <c r="BE25" s="6"/>
      <c r="BF25" s="7"/>
      <c r="BG25" s="35" t="str">
        <f t="shared" si="19"/>
        <v/>
      </c>
      <c r="BH25" s="6"/>
    </row>
    <row r="26" spans="1:60" ht="15.75" x14ac:dyDescent="0.25">
      <c r="A26" s="33">
        <v>95</v>
      </c>
      <c r="B26" s="7"/>
      <c r="C26" s="34" t="str">
        <f t="shared" si="0"/>
        <v/>
      </c>
      <c r="D26" s="7"/>
      <c r="E26" s="35" t="str">
        <f t="shared" si="1"/>
        <v/>
      </c>
      <c r="F26" s="6"/>
      <c r="G26" s="7"/>
      <c r="H26" s="35" t="str">
        <f t="shared" si="2"/>
        <v/>
      </c>
      <c r="I26" s="6"/>
      <c r="J26" s="7"/>
      <c r="K26" s="35" t="str">
        <f t="shared" si="3"/>
        <v/>
      </c>
      <c r="L26" s="6"/>
      <c r="M26" s="7"/>
      <c r="N26" s="35" t="str">
        <f t="shared" si="4"/>
        <v/>
      </c>
      <c r="O26" s="6"/>
      <c r="P26" s="7"/>
      <c r="Q26" s="35" t="str">
        <f t="shared" si="5"/>
        <v/>
      </c>
      <c r="R26" s="6"/>
      <c r="S26" s="7"/>
      <c r="T26" s="35" t="str">
        <f t="shared" si="6"/>
        <v/>
      </c>
      <c r="U26" s="6"/>
      <c r="V26" s="7"/>
      <c r="W26" s="35" t="str">
        <f t="shared" si="7"/>
        <v/>
      </c>
      <c r="X26" s="6"/>
      <c r="Y26" s="7"/>
      <c r="Z26" s="35" t="str">
        <f t="shared" si="8"/>
        <v/>
      </c>
      <c r="AA26" s="6"/>
      <c r="AB26" s="7"/>
      <c r="AC26" s="35" t="str">
        <f t="shared" si="9"/>
        <v/>
      </c>
      <c r="AD26" s="6"/>
      <c r="AE26" s="7"/>
      <c r="AF26" s="35" t="str">
        <f t="shared" si="10"/>
        <v/>
      </c>
      <c r="AG26" s="6"/>
      <c r="AH26" s="7"/>
      <c r="AI26" s="35" t="str">
        <f t="shared" si="11"/>
        <v/>
      </c>
      <c r="AJ26" s="6"/>
      <c r="AK26" s="7"/>
      <c r="AL26" s="35" t="str">
        <f t="shared" si="12"/>
        <v/>
      </c>
      <c r="AM26" s="6"/>
      <c r="AN26" s="7"/>
      <c r="AO26" s="35" t="str">
        <f t="shared" si="13"/>
        <v/>
      </c>
      <c r="AP26" s="6"/>
      <c r="AQ26" s="7"/>
      <c r="AR26" s="35" t="str">
        <f t="shared" si="14"/>
        <v/>
      </c>
      <c r="AS26" s="6"/>
      <c r="AT26" s="7"/>
      <c r="AU26" s="35" t="str">
        <f t="shared" si="15"/>
        <v/>
      </c>
      <c r="AV26" s="6"/>
      <c r="AW26" s="7"/>
      <c r="AX26" s="35" t="str">
        <f t="shared" si="16"/>
        <v/>
      </c>
      <c r="AY26" s="6"/>
      <c r="AZ26" s="7"/>
      <c r="BA26" s="35" t="str">
        <f t="shared" si="17"/>
        <v/>
      </c>
      <c r="BB26" s="6"/>
      <c r="BC26" s="7"/>
      <c r="BD26" s="35" t="str">
        <f t="shared" si="18"/>
        <v/>
      </c>
      <c r="BE26" s="6"/>
      <c r="BF26" s="7"/>
      <c r="BG26" s="35" t="str">
        <f t="shared" si="19"/>
        <v/>
      </c>
      <c r="BH26" s="6"/>
    </row>
    <row r="27" spans="1:60" ht="15.75" x14ac:dyDescent="0.25">
      <c r="A27" s="33">
        <v>100</v>
      </c>
      <c r="B27" s="7"/>
      <c r="C27" s="34" t="str">
        <f t="shared" si="0"/>
        <v/>
      </c>
      <c r="D27" s="7"/>
      <c r="E27" s="35" t="str">
        <f t="shared" si="1"/>
        <v/>
      </c>
      <c r="F27" s="6"/>
      <c r="G27" s="7"/>
      <c r="H27" s="35" t="str">
        <f t="shared" si="2"/>
        <v/>
      </c>
      <c r="I27" s="6"/>
      <c r="J27" s="7"/>
      <c r="K27" s="35" t="str">
        <f t="shared" si="3"/>
        <v/>
      </c>
      <c r="L27" s="6"/>
      <c r="M27" s="7"/>
      <c r="N27" s="35" t="str">
        <f t="shared" si="4"/>
        <v/>
      </c>
      <c r="O27" s="6"/>
      <c r="P27" s="7"/>
      <c r="Q27" s="35" t="str">
        <f t="shared" si="5"/>
        <v/>
      </c>
      <c r="R27" s="6"/>
      <c r="S27" s="7"/>
      <c r="T27" s="35" t="str">
        <f t="shared" si="6"/>
        <v/>
      </c>
      <c r="U27" s="6"/>
      <c r="V27" s="7"/>
      <c r="W27" s="35" t="str">
        <f t="shared" si="7"/>
        <v/>
      </c>
      <c r="X27" s="6"/>
      <c r="Y27" s="7"/>
      <c r="Z27" s="35" t="str">
        <f t="shared" si="8"/>
        <v/>
      </c>
      <c r="AA27" s="6"/>
      <c r="AB27" s="7"/>
      <c r="AC27" s="35" t="str">
        <f t="shared" si="9"/>
        <v/>
      </c>
      <c r="AD27" s="6"/>
      <c r="AE27" s="7"/>
      <c r="AF27" s="35" t="str">
        <f t="shared" si="10"/>
        <v/>
      </c>
      <c r="AG27" s="6"/>
      <c r="AH27" s="7"/>
      <c r="AI27" s="35" t="str">
        <f t="shared" si="11"/>
        <v/>
      </c>
      <c r="AJ27" s="6"/>
      <c r="AK27" s="7"/>
      <c r="AL27" s="35" t="str">
        <f t="shared" si="12"/>
        <v/>
      </c>
      <c r="AM27" s="6"/>
      <c r="AN27" s="7"/>
      <c r="AO27" s="35" t="str">
        <f t="shared" si="13"/>
        <v/>
      </c>
      <c r="AP27" s="6"/>
      <c r="AQ27" s="7"/>
      <c r="AR27" s="35" t="str">
        <f t="shared" si="14"/>
        <v/>
      </c>
      <c r="AS27" s="6"/>
      <c r="AT27" s="7"/>
      <c r="AU27" s="35" t="str">
        <f t="shared" si="15"/>
        <v/>
      </c>
      <c r="AV27" s="6"/>
      <c r="AW27" s="7"/>
      <c r="AX27" s="35" t="str">
        <f t="shared" si="16"/>
        <v/>
      </c>
      <c r="AY27" s="6"/>
      <c r="AZ27" s="7"/>
      <c r="BA27" s="35" t="str">
        <f t="shared" si="17"/>
        <v/>
      </c>
      <c r="BB27" s="6"/>
      <c r="BC27" s="7"/>
      <c r="BD27" s="35" t="str">
        <f t="shared" si="18"/>
        <v/>
      </c>
      <c r="BE27" s="6"/>
      <c r="BF27" s="7"/>
      <c r="BG27" s="35" t="str">
        <f t="shared" si="19"/>
        <v/>
      </c>
      <c r="BH27" s="6"/>
    </row>
    <row r="28" spans="1:60" ht="15.75" x14ac:dyDescent="0.25">
      <c r="A28" s="33">
        <v>110</v>
      </c>
      <c r="B28" s="7"/>
      <c r="C28" s="34" t="str">
        <f t="shared" si="0"/>
        <v/>
      </c>
      <c r="D28" s="7"/>
      <c r="E28" s="35" t="str">
        <f t="shared" si="1"/>
        <v/>
      </c>
      <c r="F28" s="6"/>
      <c r="G28" s="7"/>
      <c r="H28" s="35" t="str">
        <f t="shared" si="2"/>
        <v/>
      </c>
      <c r="I28" s="6"/>
      <c r="J28" s="7"/>
      <c r="K28" s="35" t="str">
        <f t="shared" si="3"/>
        <v/>
      </c>
      <c r="L28" s="6"/>
      <c r="M28" s="7"/>
      <c r="N28" s="35" t="str">
        <f t="shared" si="4"/>
        <v/>
      </c>
      <c r="O28" s="6"/>
      <c r="P28" s="7"/>
      <c r="Q28" s="35" t="str">
        <f t="shared" si="5"/>
        <v/>
      </c>
      <c r="R28" s="6"/>
      <c r="S28" s="7"/>
      <c r="T28" s="35" t="str">
        <f t="shared" si="6"/>
        <v/>
      </c>
      <c r="U28" s="6"/>
      <c r="V28" s="7"/>
      <c r="W28" s="35" t="str">
        <f t="shared" si="7"/>
        <v/>
      </c>
      <c r="X28" s="6"/>
      <c r="Y28" s="7"/>
      <c r="Z28" s="35" t="str">
        <f t="shared" si="8"/>
        <v/>
      </c>
      <c r="AA28" s="6"/>
      <c r="AB28" s="7"/>
      <c r="AC28" s="35" t="str">
        <f t="shared" si="9"/>
        <v/>
      </c>
      <c r="AD28" s="6"/>
      <c r="AE28" s="7"/>
      <c r="AF28" s="35" t="str">
        <f t="shared" si="10"/>
        <v/>
      </c>
      <c r="AG28" s="6"/>
      <c r="AH28" s="7"/>
      <c r="AI28" s="35" t="str">
        <f t="shared" si="11"/>
        <v/>
      </c>
      <c r="AJ28" s="6"/>
      <c r="AK28" s="7"/>
      <c r="AL28" s="35" t="str">
        <f t="shared" si="12"/>
        <v/>
      </c>
      <c r="AM28" s="6"/>
      <c r="AN28" s="7"/>
      <c r="AO28" s="35" t="str">
        <f t="shared" si="13"/>
        <v/>
      </c>
      <c r="AP28" s="6"/>
      <c r="AQ28" s="7"/>
      <c r="AR28" s="35" t="str">
        <f t="shared" si="14"/>
        <v/>
      </c>
      <c r="AS28" s="6"/>
      <c r="AT28" s="7"/>
      <c r="AU28" s="35" t="str">
        <f t="shared" si="15"/>
        <v/>
      </c>
      <c r="AV28" s="6"/>
      <c r="AW28" s="7"/>
      <c r="AX28" s="35" t="str">
        <f t="shared" si="16"/>
        <v/>
      </c>
      <c r="AY28" s="6"/>
      <c r="AZ28" s="7"/>
      <c r="BA28" s="35" t="str">
        <f t="shared" si="17"/>
        <v/>
      </c>
      <c r="BB28" s="6"/>
      <c r="BC28" s="7"/>
      <c r="BD28" s="35" t="str">
        <f t="shared" si="18"/>
        <v/>
      </c>
      <c r="BE28" s="6"/>
      <c r="BF28" s="7"/>
      <c r="BG28" s="35" t="str">
        <f t="shared" si="19"/>
        <v/>
      </c>
      <c r="BH28" s="6"/>
    </row>
    <row r="29" spans="1:60" ht="15.75" x14ac:dyDescent="0.25">
      <c r="A29" s="33">
        <v>120</v>
      </c>
      <c r="B29" s="7"/>
      <c r="C29" s="34" t="str">
        <f t="shared" si="0"/>
        <v/>
      </c>
      <c r="D29" s="7"/>
      <c r="E29" s="35" t="str">
        <f t="shared" si="1"/>
        <v/>
      </c>
      <c r="F29" s="6"/>
      <c r="G29" s="7"/>
      <c r="H29" s="35" t="str">
        <f t="shared" si="2"/>
        <v/>
      </c>
      <c r="I29" s="6"/>
      <c r="J29" s="7"/>
      <c r="K29" s="35" t="str">
        <f t="shared" si="3"/>
        <v/>
      </c>
      <c r="L29" s="6"/>
      <c r="M29" s="7"/>
      <c r="N29" s="35" t="str">
        <f t="shared" si="4"/>
        <v/>
      </c>
      <c r="O29" s="6"/>
      <c r="P29" s="7"/>
      <c r="Q29" s="35" t="str">
        <f t="shared" si="5"/>
        <v/>
      </c>
      <c r="R29" s="6"/>
      <c r="S29" s="7"/>
      <c r="T29" s="35" t="str">
        <f t="shared" si="6"/>
        <v/>
      </c>
      <c r="U29" s="6"/>
      <c r="V29" s="7"/>
      <c r="W29" s="35" t="str">
        <f t="shared" si="7"/>
        <v/>
      </c>
      <c r="X29" s="6"/>
      <c r="Y29" s="7"/>
      <c r="Z29" s="35" t="str">
        <f t="shared" si="8"/>
        <v/>
      </c>
      <c r="AA29" s="6"/>
      <c r="AB29" s="7"/>
      <c r="AC29" s="35" t="str">
        <f t="shared" si="9"/>
        <v/>
      </c>
      <c r="AD29" s="6"/>
      <c r="AE29" s="7"/>
      <c r="AF29" s="35" t="str">
        <f t="shared" si="10"/>
        <v/>
      </c>
      <c r="AG29" s="6"/>
      <c r="AH29" s="7"/>
      <c r="AI29" s="35" t="str">
        <f t="shared" si="11"/>
        <v/>
      </c>
      <c r="AJ29" s="6"/>
      <c r="AK29" s="7"/>
      <c r="AL29" s="35" t="str">
        <f t="shared" si="12"/>
        <v/>
      </c>
      <c r="AM29" s="6"/>
      <c r="AN29" s="7"/>
      <c r="AO29" s="35" t="str">
        <f t="shared" si="13"/>
        <v/>
      </c>
      <c r="AP29" s="6"/>
      <c r="AQ29" s="7"/>
      <c r="AR29" s="35" t="str">
        <f t="shared" si="14"/>
        <v/>
      </c>
      <c r="AS29" s="6"/>
      <c r="AT29" s="7"/>
      <c r="AU29" s="35" t="str">
        <f t="shared" si="15"/>
        <v/>
      </c>
      <c r="AV29" s="6"/>
      <c r="AW29" s="7"/>
      <c r="AX29" s="35" t="str">
        <f t="shared" si="16"/>
        <v/>
      </c>
      <c r="AY29" s="6"/>
      <c r="AZ29" s="7"/>
      <c r="BA29" s="35" t="str">
        <f t="shared" si="17"/>
        <v/>
      </c>
      <c r="BB29" s="6"/>
      <c r="BC29" s="7"/>
      <c r="BD29" s="35" t="str">
        <f t="shared" si="18"/>
        <v/>
      </c>
      <c r="BE29" s="6"/>
      <c r="BF29" s="7"/>
      <c r="BG29" s="35" t="str">
        <f t="shared" si="19"/>
        <v/>
      </c>
      <c r="BH29" s="6"/>
    </row>
    <row r="30" spans="1:60" ht="15.75" x14ac:dyDescent="0.25">
      <c r="A30" s="33">
        <v>130</v>
      </c>
      <c r="B30" s="7"/>
      <c r="C30" s="34" t="str">
        <f t="shared" si="0"/>
        <v/>
      </c>
      <c r="D30" s="7"/>
      <c r="E30" s="35" t="str">
        <f t="shared" si="1"/>
        <v/>
      </c>
      <c r="F30" s="6"/>
      <c r="G30" s="7"/>
      <c r="H30" s="35" t="str">
        <f t="shared" si="2"/>
        <v/>
      </c>
      <c r="I30" s="6"/>
      <c r="J30" s="7"/>
      <c r="K30" s="35" t="str">
        <f t="shared" si="3"/>
        <v/>
      </c>
      <c r="L30" s="6"/>
      <c r="M30" s="7"/>
      <c r="N30" s="35" t="str">
        <f t="shared" si="4"/>
        <v/>
      </c>
      <c r="O30" s="6"/>
      <c r="P30" s="7"/>
      <c r="Q30" s="35" t="str">
        <f t="shared" si="5"/>
        <v/>
      </c>
      <c r="R30" s="6"/>
      <c r="S30" s="7"/>
      <c r="T30" s="35" t="str">
        <f t="shared" si="6"/>
        <v/>
      </c>
      <c r="U30" s="6"/>
      <c r="V30" s="7"/>
      <c r="W30" s="35" t="str">
        <f t="shared" si="7"/>
        <v/>
      </c>
      <c r="X30" s="6"/>
      <c r="Y30" s="7"/>
      <c r="Z30" s="35" t="str">
        <f t="shared" si="8"/>
        <v/>
      </c>
      <c r="AA30" s="6"/>
      <c r="AB30" s="7"/>
      <c r="AC30" s="35" t="str">
        <f t="shared" si="9"/>
        <v/>
      </c>
      <c r="AD30" s="6"/>
      <c r="AE30" s="7"/>
      <c r="AF30" s="35" t="str">
        <f t="shared" si="10"/>
        <v/>
      </c>
      <c r="AG30" s="6"/>
      <c r="AH30" s="7"/>
      <c r="AI30" s="35" t="str">
        <f t="shared" si="11"/>
        <v/>
      </c>
      <c r="AJ30" s="6"/>
      <c r="AK30" s="7"/>
      <c r="AL30" s="35" t="str">
        <f t="shared" si="12"/>
        <v/>
      </c>
      <c r="AM30" s="6"/>
      <c r="AN30" s="7"/>
      <c r="AO30" s="35" t="str">
        <f t="shared" si="13"/>
        <v/>
      </c>
      <c r="AP30" s="6"/>
      <c r="AQ30" s="7"/>
      <c r="AR30" s="35" t="str">
        <f t="shared" si="14"/>
        <v/>
      </c>
      <c r="AS30" s="6"/>
      <c r="AT30" s="7"/>
      <c r="AU30" s="35" t="str">
        <f t="shared" si="15"/>
        <v/>
      </c>
      <c r="AV30" s="6"/>
      <c r="AW30" s="7"/>
      <c r="AX30" s="35" t="str">
        <f t="shared" si="16"/>
        <v/>
      </c>
      <c r="AY30" s="6"/>
      <c r="AZ30" s="7"/>
      <c r="BA30" s="35" t="str">
        <f t="shared" si="17"/>
        <v/>
      </c>
      <c r="BB30" s="6"/>
      <c r="BC30" s="7"/>
      <c r="BD30" s="35" t="str">
        <f t="shared" si="18"/>
        <v/>
      </c>
      <c r="BE30" s="6"/>
      <c r="BF30" s="7"/>
      <c r="BG30" s="35" t="str">
        <f t="shared" si="19"/>
        <v/>
      </c>
      <c r="BH30" s="6"/>
    </row>
    <row r="31" spans="1:60" ht="15.75" x14ac:dyDescent="0.25">
      <c r="A31" s="36">
        <v>140</v>
      </c>
      <c r="B31" s="8"/>
      <c r="C31" s="37" t="str">
        <f t="shared" si="0"/>
        <v/>
      </c>
      <c r="D31" s="8"/>
      <c r="E31" s="38" t="str">
        <f t="shared" si="1"/>
        <v/>
      </c>
      <c r="F31" s="9"/>
      <c r="G31" s="8"/>
      <c r="H31" s="38" t="str">
        <f t="shared" si="2"/>
        <v/>
      </c>
      <c r="I31" s="9"/>
      <c r="J31" s="8"/>
      <c r="K31" s="38" t="str">
        <f t="shared" si="3"/>
        <v/>
      </c>
      <c r="L31" s="9"/>
      <c r="M31" s="8"/>
      <c r="N31" s="38" t="str">
        <f t="shared" si="4"/>
        <v/>
      </c>
      <c r="O31" s="9"/>
      <c r="P31" s="8"/>
      <c r="Q31" s="38" t="str">
        <f t="shared" si="5"/>
        <v/>
      </c>
      <c r="R31" s="9"/>
      <c r="S31" s="8"/>
      <c r="T31" s="38" t="str">
        <f t="shared" si="6"/>
        <v/>
      </c>
      <c r="U31" s="9"/>
      <c r="V31" s="8"/>
      <c r="W31" s="38" t="str">
        <f t="shared" si="7"/>
        <v/>
      </c>
      <c r="X31" s="9"/>
      <c r="Y31" s="8"/>
      <c r="Z31" s="38" t="str">
        <f t="shared" si="8"/>
        <v/>
      </c>
      <c r="AA31" s="9"/>
      <c r="AB31" s="8"/>
      <c r="AC31" s="38" t="str">
        <f t="shared" si="9"/>
        <v/>
      </c>
      <c r="AD31" s="9"/>
      <c r="AE31" s="8"/>
      <c r="AF31" s="38" t="str">
        <f t="shared" si="10"/>
        <v/>
      </c>
      <c r="AG31" s="9"/>
      <c r="AH31" s="8"/>
      <c r="AI31" s="38" t="str">
        <f t="shared" si="11"/>
        <v/>
      </c>
      <c r="AJ31" s="9"/>
      <c r="AK31" s="8"/>
      <c r="AL31" s="38" t="str">
        <f t="shared" si="12"/>
        <v/>
      </c>
      <c r="AM31" s="9"/>
      <c r="AN31" s="8"/>
      <c r="AO31" s="38" t="str">
        <f t="shared" si="13"/>
        <v/>
      </c>
      <c r="AP31" s="9"/>
      <c r="AQ31" s="8"/>
      <c r="AR31" s="38" t="str">
        <f t="shared" si="14"/>
        <v/>
      </c>
      <c r="AS31" s="9"/>
      <c r="AT31" s="8"/>
      <c r="AU31" s="38" t="str">
        <f t="shared" si="15"/>
        <v/>
      </c>
      <c r="AV31" s="9"/>
      <c r="AW31" s="8"/>
      <c r="AX31" s="38" t="str">
        <f t="shared" si="16"/>
        <v/>
      </c>
      <c r="AY31" s="9"/>
      <c r="AZ31" s="8"/>
      <c r="BA31" s="38" t="str">
        <f t="shared" si="17"/>
        <v/>
      </c>
      <c r="BB31" s="9"/>
      <c r="BC31" s="8"/>
      <c r="BD31" s="38" t="str">
        <f t="shared" si="18"/>
        <v/>
      </c>
      <c r="BE31" s="9"/>
      <c r="BF31" s="8"/>
      <c r="BG31" s="38" t="str">
        <f t="shared" si="19"/>
        <v/>
      </c>
      <c r="BH31" s="9"/>
    </row>
    <row r="32" spans="1:60" x14ac:dyDescent="0.25">
      <c r="BG32" s="39"/>
    </row>
    <row r="36" spans="35:35" x14ac:dyDescent="0.25">
      <c r="AI36" s="39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FE6E-126E-45D0-B27D-2586FDBA6F7C}">
  <sheetPr codeName="Tabelle3"/>
  <dimension ref="A1"/>
  <sheetViews>
    <sheetView showGridLines="0" workbookViewId="0"/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E974-C8B3-465A-8689-BC467D7556D0}">
  <sheetPr codeName="Tabelle4"/>
  <dimension ref="A1"/>
  <sheetViews>
    <sheetView showGridLines="0" zoomScaleNormal="100" workbookViewId="0"/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AB1E-7130-46F3-8CF6-989B574632DF}">
  <sheetPr codeName="Tabelle5"/>
  <dimension ref="A1:H57"/>
  <sheetViews>
    <sheetView zoomScale="160" zoomScaleNormal="160" workbookViewId="0"/>
  </sheetViews>
  <sheetFormatPr baseColWidth="10" defaultRowHeight="15" x14ac:dyDescent="0.25"/>
  <cols>
    <col min="1" max="1" width="15.85546875" customWidth="1"/>
    <col min="3" max="3" width="3.42578125" customWidth="1"/>
  </cols>
  <sheetData>
    <row r="1" spans="1:8" x14ac:dyDescent="0.25">
      <c r="A1" s="40" t="s">
        <v>36</v>
      </c>
      <c r="B1" s="40" t="s">
        <v>37</v>
      </c>
      <c r="E1" s="40"/>
      <c r="F1" s="41"/>
      <c r="G1" s="42"/>
      <c r="H1" s="43"/>
    </row>
    <row r="2" spans="1:8" x14ac:dyDescent="0.25">
      <c r="B2" s="44" t="s">
        <v>38</v>
      </c>
      <c r="E2" s="40"/>
      <c r="F2" s="41"/>
      <c r="G2" s="42"/>
    </row>
    <row r="3" spans="1:8" x14ac:dyDescent="0.25">
      <c r="F3" s="46"/>
      <c r="G3" s="42"/>
    </row>
    <row r="4" spans="1:8" x14ac:dyDescent="0.25">
      <c r="A4" s="45"/>
      <c r="B4" s="46"/>
      <c r="D4" s="47" t="s">
        <v>39</v>
      </c>
      <c r="E4" s="48" t="s">
        <v>40</v>
      </c>
      <c r="F4" s="49" t="s">
        <v>41</v>
      </c>
      <c r="G4" s="50" t="s">
        <v>42</v>
      </c>
    </row>
    <row r="5" spans="1:8" x14ac:dyDescent="0.25">
      <c r="A5" s="51"/>
      <c r="B5" s="52">
        <v>25</v>
      </c>
      <c r="D5" s="53">
        <v>0</v>
      </c>
      <c r="E5" s="54">
        <f>D5/$B$8</f>
        <v>0</v>
      </c>
      <c r="F5" s="55">
        <f>$B$10/SQRT(($B$8^2-D5^2)^2+$B$6^2*D5^2)</f>
        <v>1</v>
      </c>
      <c r="G5" s="56">
        <f>IF(H5&lt;0,180-H5,H5)</f>
        <v>0</v>
      </c>
      <c r="H5" s="57">
        <f t="shared" ref="H5:H36" si="0">180/PI()*ATAN(rTheorie*D5/($B$8^2-D5^2))</f>
        <v>0</v>
      </c>
    </row>
    <row r="6" spans="1:8" x14ac:dyDescent="0.25">
      <c r="A6" s="58" t="s">
        <v>43</v>
      </c>
      <c r="B6" s="59">
        <f>B5/100</f>
        <v>0.25</v>
      </c>
      <c r="D6" s="60">
        <f>D5+0.1</f>
        <v>0.1</v>
      </c>
      <c r="E6" s="61">
        <f t="shared" ref="E6:E55" si="1">D6/$B$8</f>
        <v>0.1</v>
      </c>
      <c r="F6" s="62">
        <f t="shared" ref="F6:F55" si="2">$B$10/SQRT(($B$8^2-D6^2)^2+$B$6^2*D6^2)</f>
        <v>1.0097790983802126</v>
      </c>
      <c r="G6" s="56">
        <f>IF(H6&lt;0,180+H6,H6)</f>
        <v>1.4465556865739138</v>
      </c>
      <c r="H6" s="57">
        <f t="shared" si="0"/>
        <v>1.4465556865739138</v>
      </c>
    </row>
    <row r="7" spans="1:8" x14ac:dyDescent="0.25">
      <c r="A7" s="63" t="s">
        <v>44</v>
      </c>
      <c r="B7" s="64">
        <v>1</v>
      </c>
      <c r="D7" s="60">
        <f t="shared" ref="D7:D55" si="3">D6+0.1</f>
        <v>0.2</v>
      </c>
      <c r="E7" s="61">
        <f t="shared" si="1"/>
        <v>0.2</v>
      </c>
      <c r="F7" s="62">
        <f t="shared" si="2"/>
        <v>1.040256683797447</v>
      </c>
      <c r="G7" s="56">
        <f t="shared" ref="G7:G55" si="4">IF(H7&lt;0,180+H7,H7)</f>
        <v>2.9814612199821919</v>
      </c>
      <c r="H7" s="57">
        <f t="shared" si="0"/>
        <v>2.9814612199821919</v>
      </c>
    </row>
    <row r="8" spans="1:8" ht="15.75" x14ac:dyDescent="0.3">
      <c r="A8" s="65" t="s">
        <v>45</v>
      </c>
      <c r="B8" s="66">
        <f>SQRT(cTheorie)</f>
        <v>1</v>
      </c>
      <c r="D8" s="60">
        <f t="shared" si="3"/>
        <v>0.30000000000000004</v>
      </c>
      <c r="E8" s="61">
        <f t="shared" si="1"/>
        <v>0.30000000000000004</v>
      </c>
      <c r="F8" s="62">
        <f t="shared" si="2"/>
        <v>1.0951877761167128</v>
      </c>
      <c r="G8" s="56">
        <f t="shared" si="4"/>
        <v>4.7115309461015586</v>
      </c>
      <c r="H8" s="57">
        <f t="shared" si="0"/>
        <v>4.7115309461015586</v>
      </c>
    </row>
    <row r="9" spans="1:8" ht="15.75" x14ac:dyDescent="0.3">
      <c r="A9" s="65" t="s">
        <v>46</v>
      </c>
      <c r="B9" s="67">
        <f>IF((cTheorie-rTheorie*rTheorie/4&gt;0),SQRT(cTheorie-rTheorie*rTheorie/4),"")</f>
        <v>0.99215674164922152</v>
      </c>
      <c r="D9" s="60">
        <f t="shared" si="3"/>
        <v>0.4</v>
      </c>
      <c r="E9" s="61">
        <f t="shared" si="1"/>
        <v>0.4</v>
      </c>
      <c r="F9" s="62">
        <f t="shared" si="2"/>
        <v>1.1821288978511235</v>
      </c>
      <c r="G9" s="56">
        <f t="shared" si="4"/>
        <v>6.7889745744387913</v>
      </c>
      <c r="H9" s="57">
        <f t="shared" si="0"/>
        <v>6.7889745744387913</v>
      </c>
    </row>
    <row r="10" spans="1:8" ht="15.75" x14ac:dyDescent="0.3">
      <c r="A10" s="68" t="s">
        <v>47</v>
      </c>
      <c r="B10" s="69">
        <v>1</v>
      </c>
      <c r="D10" s="60">
        <f t="shared" si="3"/>
        <v>0.5</v>
      </c>
      <c r="E10" s="61">
        <f t="shared" si="1"/>
        <v>0.5</v>
      </c>
      <c r="F10" s="62">
        <f t="shared" si="2"/>
        <v>1.3151918984428583</v>
      </c>
      <c r="G10" s="56">
        <f t="shared" si="4"/>
        <v>9.4623222080256166</v>
      </c>
      <c r="H10" s="57">
        <f t="shared" si="0"/>
        <v>9.4623222080256166</v>
      </c>
    </row>
    <row r="11" spans="1:8" x14ac:dyDescent="0.25">
      <c r="A11" s="70"/>
      <c r="B11" s="71"/>
      <c r="D11" s="60">
        <f t="shared" si="3"/>
        <v>0.6</v>
      </c>
      <c r="E11" s="61">
        <f t="shared" si="1"/>
        <v>0.6</v>
      </c>
      <c r="F11" s="62">
        <f t="shared" si="2"/>
        <v>1.521275485262189</v>
      </c>
      <c r="G11" s="56">
        <f t="shared" si="4"/>
        <v>13.190610712206849</v>
      </c>
      <c r="H11" s="57">
        <f t="shared" si="0"/>
        <v>13.190610712206849</v>
      </c>
    </row>
    <row r="12" spans="1:8" x14ac:dyDescent="0.25">
      <c r="A12" s="72"/>
      <c r="B12" s="73"/>
      <c r="D12" s="60">
        <f t="shared" si="3"/>
        <v>0.7</v>
      </c>
      <c r="E12" s="61">
        <f t="shared" si="1"/>
        <v>0.7</v>
      </c>
      <c r="F12" s="62">
        <f t="shared" si="2"/>
        <v>1.8546365332304289</v>
      </c>
      <c r="G12" s="56">
        <f t="shared" si="4"/>
        <v>18.939004260240061</v>
      </c>
      <c r="H12" s="57">
        <f t="shared" si="0"/>
        <v>18.939004260240061</v>
      </c>
    </row>
    <row r="13" spans="1:8" x14ac:dyDescent="0.25">
      <c r="A13" s="74"/>
      <c r="B13" s="75"/>
      <c r="D13" s="60">
        <f t="shared" si="3"/>
        <v>0.79999999999999993</v>
      </c>
      <c r="E13" s="61">
        <f t="shared" si="1"/>
        <v>0.79999999999999993</v>
      </c>
      <c r="F13" s="62">
        <f t="shared" si="2"/>
        <v>2.4282146558931599</v>
      </c>
      <c r="G13" s="56">
        <f t="shared" si="4"/>
        <v>29.054604099077139</v>
      </c>
      <c r="H13" s="57">
        <f t="shared" si="0"/>
        <v>29.054604099077139</v>
      </c>
    </row>
    <row r="14" spans="1:8" x14ac:dyDescent="0.25">
      <c r="A14" s="45"/>
      <c r="B14" s="71"/>
      <c r="D14" s="60">
        <f t="shared" si="3"/>
        <v>0.89999999999999991</v>
      </c>
      <c r="E14" s="61">
        <f t="shared" si="1"/>
        <v>0.89999999999999991</v>
      </c>
      <c r="F14" s="62">
        <f t="shared" si="2"/>
        <v>3.3956885148751152</v>
      </c>
      <c r="G14" s="56">
        <f t="shared" si="4"/>
        <v>49.820766078092632</v>
      </c>
      <c r="H14" s="57">
        <f t="shared" si="0"/>
        <v>49.820766078092632</v>
      </c>
    </row>
    <row r="15" spans="1:8" x14ac:dyDescent="0.25">
      <c r="A15" s="45"/>
      <c r="D15" s="60">
        <f t="shared" si="3"/>
        <v>0.99999999999999989</v>
      </c>
      <c r="E15" s="61">
        <f t="shared" si="1"/>
        <v>0.99999999999999989</v>
      </c>
      <c r="F15" s="62">
        <f t="shared" si="2"/>
        <v>4.0000000000000009</v>
      </c>
      <c r="G15" s="56">
        <f t="shared" si="4"/>
        <v>89.999999999999943</v>
      </c>
      <c r="H15" s="57">
        <f t="shared" si="0"/>
        <v>89.999999999999943</v>
      </c>
    </row>
    <row r="16" spans="1:8" x14ac:dyDescent="0.25">
      <c r="A16" s="45"/>
      <c r="D16" s="60">
        <f t="shared" si="3"/>
        <v>1.0999999999999999</v>
      </c>
      <c r="E16" s="61">
        <f t="shared" si="1"/>
        <v>1.0999999999999999</v>
      </c>
      <c r="F16" s="62">
        <f t="shared" si="2"/>
        <v>2.8900647779153834</v>
      </c>
      <c r="G16" s="56">
        <f t="shared" si="4"/>
        <v>127.36666941276866</v>
      </c>
      <c r="H16" s="57">
        <f t="shared" si="0"/>
        <v>-52.633330587231335</v>
      </c>
    </row>
    <row r="17" spans="4:8" x14ac:dyDescent="0.25">
      <c r="D17" s="60">
        <f t="shared" si="3"/>
        <v>1.2</v>
      </c>
      <c r="E17" s="61">
        <f t="shared" si="1"/>
        <v>1.2</v>
      </c>
      <c r="F17" s="62">
        <f t="shared" si="2"/>
        <v>1.8777894154716994</v>
      </c>
      <c r="G17" s="56">
        <f t="shared" si="4"/>
        <v>145.71312302279102</v>
      </c>
      <c r="H17" s="57">
        <f t="shared" si="0"/>
        <v>-34.286876977208969</v>
      </c>
    </row>
    <row r="18" spans="4:8" x14ac:dyDescent="0.25">
      <c r="D18" s="60">
        <f t="shared" si="3"/>
        <v>1.3</v>
      </c>
      <c r="E18" s="61">
        <f t="shared" si="1"/>
        <v>1.3</v>
      </c>
      <c r="F18" s="62">
        <f t="shared" si="2"/>
        <v>1.3111160561322279</v>
      </c>
      <c r="G18" s="56">
        <f t="shared" si="4"/>
        <v>154.77888480630861</v>
      </c>
      <c r="H18" s="57">
        <f t="shared" si="0"/>
        <v>-25.221115193691379</v>
      </c>
    </row>
    <row r="19" spans="4:8" x14ac:dyDescent="0.25">
      <c r="D19" s="60">
        <f t="shared" si="3"/>
        <v>1.4000000000000001</v>
      </c>
      <c r="E19" s="61">
        <f t="shared" si="1"/>
        <v>1.4000000000000001</v>
      </c>
      <c r="F19" s="62">
        <f t="shared" si="2"/>
        <v>0.97865349660197032</v>
      </c>
      <c r="G19" s="56">
        <f t="shared" si="4"/>
        <v>159.96898731910227</v>
      </c>
      <c r="H19" s="57">
        <f t="shared" si="0"/>
        <v>-20.031012680897724</v>
      </c>
    </row>
    <row r="20" spans="4:8" x14ac:dyDescent="0.25">
      <c r="D20" s="60">
        <f t="shared" si="3"/>
        <v>1.5000000000000002</v>
      </c>
      <c r="E20" s="61">
        <f t="shared" si="1"/>
        <v>1.5000000000000002</v>
      </c>
      <c r="F20" s="62">
        <f t="shared" si="2"/>
        <v>0.76626102817692054</v>
      </c>
      <c r="G20" s="56">
        <f t="shared" si="4"/>
        <v>163.30075576600638</v>
      </c>
      <c r="H20" s="57">
        <f t="shared" si="0"/>
        <v>-16.699244233993614</v>
      </c>
    </row>
    <row r="21" spans="4:8" x14ac:dyDescent="0.25">
      <c r="D21" s="60">
        <f t="shared" si="3"/>
        <v>1.6000000000000003</v>
      </c>
      <c r="E21" s="61">
        <f t="shared" si="1"/>
        <v>1.6000000000000003</v>
      </c>
      <c r="F21" s="62">
        <f t="shared" si="2"/>
        <v>0.62093837566925925</v>
      </c>
      <c r="G21" s="56">
        <f t="shared" si="4"/>
        <v>165.61860540890939</v>
      </c>
      <c r="H21" s="57">
        <f t="shared" si="0"/>
        <v>-14.381394591090601</v>
      </c>
    </row>
    <row r="22" spans="4:8" x14ac:dyDescent="0.25">
      <c r="D22" s="60">
        <f t="shared" si="3"/>
        <v>1.7000000000000004</v>
      </c>
      <c r="E22" s="61">
        <f t="shared" si="1"/>
        <v>1.7000000000000004</v>
      </c>
      <c r="F22" s="62">
        <f t="shared" si="2"/>
        <v>0.51621025716125724</v>
      </c>
      <c r="G22" s="56">
        <f t="shared" si="4"/>
        <v>167.32683032992526</v>
      </c>
      <c r="H22" s="57">
        <f t="shared" si="0"/>
        <v>-12.67316967007473</v>
      </c>
    </row>
    <row r="23" spans="4:8" x14ac:dyDescent="0.25">
      <c r="D23" s="60">
        <f t="shared" si="3"/>
        <v>1.8000000000000005</v>
      </c>
      <c r="E23" s="61">
        <f t="shared" si="1"/>
        <v>1.8000000000000005</v>
      </c>
      <c r="F23" s="62">
        <f t="shared" si="2"/>
        <v>0.43768391717780086</v>
      </c>
      <c r="G23" s="56">
        <f t="shared" si="4"/>
        <v>168.64088661143791</v>
      </c>
      <c r="H23" s="57">
        <f t="shared" si="0"/>
        <v>-11.359113388562092</v>
      </c>
    </row>
    <row r="24" spans="4:8" x14ac:dyDescent="0.25">
      <c r="D24" s="60">
        <f t="shared" si="3"/>
        <v>1.9000000000000006</v>
      </c>
      <c r="E24" s="61">
        <f t="shared" si="1"/>
        <v>1.9000000000000006</v>
      </c>
      <c r="F24" s="62">
        <f t="shared" si="2"/>
        <v>0.37695009199716645</v>
      </c>
      <c r="G24" s="56">
        <f t="shared" si="4"/>
        <v>169.68549476876427</v>
      </c>
      <c r="H24" s="57">
        <f t="shared" si="0"/>
        <v>-10.314505231235739</v>
      </c>
    </row>
    <row r="25" spans="4:8" x14ac:dyDescent="0.25">
      <c r="D25" s="60">
        <f t="shared" si="3"/>
        <v>2.0000000000000004</v>
      </c>
      <c r="E25" s="61">
        <f t="shared" si="1"/>
        <v>2.0000000000000004</v>
      </c>
      <c r="F25" s="62">
        <f t="shared" si="2"/>
        <v>0.32879797461071442</v>
      </c>
      <c r="G25" s="56">
        <f t="shared" si="4"/>
        <v>170.53767779197437</v>
      </c>
      <c r="H25" s="57">
        <f t="shared" si="0"/>
        <v>-9.4623222080256131</v>
      </c>
    </row>
    <row r="26" spans="4:8" x14ac:dyDescent="0.25">
      <c r="D26" s="60">
        <f t="shared" si="3"/>
        <v>2.1000000000000005</v>
      </c>
      <c r="E26" s="61">
        <f t="shared" si="1"/>
        <v>2.1000000000000005</v>
      </c>
      <c r="F26" s="62">
        <f t="shared" si="2"/>
        <v>0.28984015773752586</v>
      </c>
      <c r="G26" s="56">
        <f t="shared" si="4"/>
        <v>171.24752484858612</v>
      </c>
      <c r="H26" s="57">
        <f t="shared" si="0"/>
        <v>-8.7524751514138703</v>
      </c>
    </row>
    <row r="27" spans="4:8" x14ac:dyDescent="0.25">
      <c r="D27" s="60">
        <f t="shared" si="3"/>
        <v>2.2000000000000006</v>
      </c>
      <c r="E27" s="61">
        <f t="shared" si="1"/>
        <v>2.2000000000000006</v>
      </c>
      <c r="F27" s="62">
        <f t="shared" si="2"/>
        <v>0.25778590382674954</v>
      </c>
      <c r="G27" s="56">
        <f t="shared" si="4"/>
        <v>171.84900964840517</v>
      </c>
      <c r="H27" s="57">
        <f t="shared" si="0"/>
        <v>-8.1509903515948174</v>
      </c>
    </row>
    <row r="28" spans="4:8" x14ac:dyDescent="0.25">
      <c r="D28" s="60">
        <f t="shared" si="3"/>
        <v>2.3000000000000007</v>
      </c>
      <c r="E28" s="61">
        <f t="shared" si="1"/>
        <v>2.3000000000000007</v>
      </c>
      <c r="F28" s="62">
        <f t="shared" si="2"/>
        <v>0.23103423479528604</v>
      </c>
      <c r="G28" s="56">
        <f t="shared" si="4"/>
        <v>172.36599312495918</v>
      </c>
      <c r="H28" s="57">
        <f t="shared" si="0"/>
        <v>-7.6340068750408197</v>
      </c>
    </row>
    <row r="29" spans="4:8" x14ac:dyDescent="0.25">
      <c r="D29" s="60">
        <f t="shared" si="3"/>
        <v>2.4000000000000008</v>
      </c>
      <c r="E29" s="61">
        <f t="shared" si="1"/>
        <v>2.4000000000000008</v>
      </c>
      <c r="F29" s="62">
        <f t="shared" si="2"/>
        <v>0.20843468038636423</v>
      </c>
      <c r="G29" s="56">
        <f t="shared" si="4"/>
        <v>172.81573260757315</v>
      </c>
      <c r="H29" s="57">
        <f t="shared" si="0"/>
        <v>-7.1842673924268574</v>
      </c>
    </row>
    <row r="30" spans="4:8" x14ac:dyDescent="0.25">
      <c r="D30" s="60">
        <f t="shared" si="3"/>
        <v>2.5000000000000009</v>
      </c>
      <c r="E30" s="61">
        <f t="shared" si="1"/>
        <v>2.5000000000000009</v>
      </c>
      <c r="F30" s="62">
        <f t="shared" si="2"/>
        <v>0.18914062365617962</v>
      </c>
      <c r="G30" s="56">
        <f t="shared" si="4"/>
        <v>173.21102542556122</v>
      </c>
      <c r="H30" s="57">
        <f t="shared" si="0"/>
        <v>-6.7889745744387877</v>
      </c>
    </row>
    <row r="31" spans="4:8" x14ac:dyDescent="0.25">
      <c r="D31" s="60">
        <f t="shared" si="3"/>
        <v>2.600000000000001</v>
      </c>
      <c r="E31" s="61">
        <f t="shared" si="1"/>
        <v>2.600000000000001</v>
      </c>
      <c r="F31" s="62">
        <f t="shared" si="2"/>
        <v>0.17251613311534322</v>
      </c>
      <c r="G31" s="56">
        <f t="shared" si="4"/>
        <v>173.56156830166339</v>
      </c>
      <c r="H31" s="57">
        <f t="shared" si="0"/>
        <v>-6.4384316983366245</v>
      </c>
    </row>
    <row r="32" spans="4:8" x14ac:dyDescent="0.25">
      <c r="D32" s="60">
        <f t="shared" si="3"/>
        <v>2.7000000000000011</v>
      </c>
      <c r="E32" s="61">
        <f t="shared" si="1"/>
        <v>2.7000000000000011</v>
      </c>
      <c r="F32" s="62">
        <f t="shared" si="2"/>
        <v>0.15807491246655878</v>
      </c>
      <c r="G32" s="56">
        <f t="shared" si="4"/>
        <v>173.87484770167529</v>
      </c>
      <c r="H32" s="57">
        <f t="shared" si="0"/>
        <v>-6.1251522983247195</v>
      </c>
    </row>
    <row r="33" spans="4:8" x14ac:dyDescent="0.25">
      <c r="D33" s="60">
        <f t="shared" si="3"/>
        <v>2.8000000000000012</v>
      </c>
      <c r="E33" s="61">
        <f t="shared" si="1"/>
        <v>2.8000000000000012</v>
      </c>
      <c r="F33" s="62">
        <f t="shared" si="2"/>
        <v>0.14543919942368294</v>
      </c>
      <c r="G33" s="56">
        <f t="shared" si="4"/>
        <v>174.15673959276518</v>
      </c>
      <c r="H33" s="57">
        <f t="shared" si="0"/>
        <v>-5.8432604072348173</v>
      </c>
    </row>
    <row r="34" spans="4:8" x14ac:dyDescent="0.25">
      <c r="D34" s="60">
        <f t="shared" si="3"/>
        <v>2.9000000000000012</v>
      </c>
      <c r="E34" s="61">
        <f t="shared" si="1"/>
        <v>2.9000000000000012</v>
      </c>
      <c r="F34" s="62">
        <f t="shared" si="2"/>
        <v>0.1343114286007677</v>
      </c>
      <c r="G34" s="56">
        <f t="shared" si="4"/>
        <v>174.41192354475672</v>
      </c>
      <c r="H34" s="57">
        <f t="shared" si="0"/>
        <v>-5.588076455243276</v>
      </c>
    </row>
    <row r="35" spans="4:8" x14ac:dyDescent="0.25">
      <c r="D35" s="60">
        <f t="shared" si="3"/>
        <v>3.0000000000000013</v>
      </c>
      <c r="E35" s="61">
        <f t="shared" si="1"/>
        <v>3.0000000000000013</v>
      </c>
      <c r="F35" s="62">
        <f t="shared" si="2"/>
        <v>0.12445427825741091</v>
      </c>
      <c r="G35" s="56">
        <f t="shared" si="4"/>
        <v>174.6441749571448</v>
      </c>
      <c r="H35" s="57">
        <f t="shared" si="0"/>
        <v>-5.3558250428551881</v>
      </c>
    </row>
    <row r="36" spans="4:8" x14ac:dyDescent="0.25">
      <c r="D36" s="60">
        <f t="shared" si="3"/>
        <v>3.1000000000000014</v>
      </c>
      <c r="E36" s="61">
        <f t="shared" si="1"/>
        <v>3.1000000000000014</v>
      </c>
      <c r="F36" s="62">
        <f t="shared" si="2"/>
        <v>0.11567635378106769</v>
      </c>
      <c r="G36" s="56">
        <f t="shared" si="4"/>
        <v>174.85657533347771</v>
      </c>
      <c r="H36" s="57">
        <f t="shared" si="0"/>
        <v>-5.1434246665222823</v>
      </c>
    </row>
    <row r="37" spans="4:8" x14ac:dyDescent="0.25">
      <c r="D37" s="60">
        <f t="shared" si="3"/>
        <v>3.2000000000000015</v>
      </c>
      <c r="E37" s="61">
        <f t="shared" si="1"/>
        <v>3.2000000000000015</v>
      </c>
      <c r="F37" s="62">
        <f t="shared" si="2"/>
        <v>0.10782174084553657</v>
      </c>
      <c r="G37" s="56">
        <f t="shared" si="4"/>
        <v>175.05166624997565</v>
      </c>
      <c r="H37" s="57">
        <f t="shared" ref="H37:H55" si="5">180/PI()*ATAN(rTheorie*D37/($B$8^2-D37^2))</f>
        <v>-4.9483337500243527</v>
      </c>
    </row>
    <row r="38" spans="4:8" x14ac:dyDescent="0.25">
      <c r="D38" s="60">
        <f t="shared" si="3"/>
        <v>3.3000000000000016</v>
      </c>
      <c r="E38" s="61">
        <f t="shared" si="1"/>
        <v>3.3000000000000016</v>
      </c>
      <c r="F38" s="62">
        <f t="shared" si="2"/>
        <v>0.10076226548373793</v>
      </c>
      <c r="G38" s="56">
        <f t="shared" si="4"/>
        <v>175.23156388398792</v>
      </c>
      <c r="H38" s="57">
        <f t="shared" si="5"/>
        <v>-4.7684361160120918</v>
      </c>
    </row>
    <row r="39" spans="4:8" x14ac:dyDescent="0.25">
      <c r="D39" s="60">
        <f t="shared" si="3"/>
        <v>3.4000000000000017</v>
      </c>
      <c r="E39" s="61">
        <f t="shared" si="1"/>
        <v>3.4000000000000017</v>
      </c>
      <c r="F39" s="62">
        <f t="shared" si="2"/>
        <v>9.4391680113100257E-2</v>
      </c>
      <c r="G39" s="56">
        <f t="shared" si="4"/>
        <v>175.39804542906285</v>
      </c>
      <c r="H39" s="57">
        <f t="shared" si="5"/>
        <v>-4.6019545709371501</v>
      </c>
    </row>
    <row r="40" spans="4:8" x14ac:dyDescent="0.25">
      <c r="D40" s="60">
        <f t="shared" si="3"/>
        <v>3.5000000000000018</v>
      </c>
      <c r="E40" s="61">
        <f t="shared" si="1"/>
        <v>3.5000000000000018</v>
      </c>
      <c r="F40" s="62">
        <f t="shared" si="2"/>
        <v>8.8621241152219851E-2</v>
      </c>
      <c r="G40" s="56">
        <f t="shared" si="4"/>
        <v>175.55261514990951</v>
      </c>
      <c r="H40" s="57">
        <f t="shared" si="5"/>
        <v>-4.4473848500904882</v>
      </c>
    </row>
    <row r="41" spans="4:8" x14ac:dyDescent="0.25">
      <c r="D41" s="60">
        <f t="shared" si="3"/>
        <v>3.6000000000000019</v>
      </c>
      <c r="E41" s="61">
        <f t="shared" si="1"/>
        <v>3.6000000000000019</v>
      </c>
      <c r="F41" s="62">
        <f t="shared" si="2"/>
        <v>8.3376306365574818E-2</v>
      </c>
      <c r="G41" s="56">
        <f t="shared" si="4"/>
        <v>175.69655547725253</v>
      </c>
      <c r="H41" s="57">
        <f t="shared" si="5"/>
        <v>-4.3034445227474816</v>
      </c>
    </row>
    <row r="42" spans="4:8" x14ac:dyDescent="0.25">
      <c r="D42" s="60">
        <f t="shared" si="3"/>
        <v>3.700000000000002</v>
      </c>
      <c r="E42" s="61">
        <f t="shared" si="1"/>
        <v>3.700000000000002</v>
      </c>
      <c r="F42" s="62">
        <f t="shared" si="2"/>
        <v>7.8593689125867769E-2</v>
      </c>
      <c r="G42" s="56">
        <f t="shared" si="4"/>
        <v>175.83096696363077</v>
      </c>
      <c r="H42" s="57">
        <f t="shared" si="5"/>
        <v>-4.1690330363692416</v>
      </c>
    </row>
    <row r="43" spans="4:8" x14ac:dyDescent="0.25">
      <c r="D43" s="60">
        <f t="shared" si="3"/>
        <v>3.800000000000002</v>
      </c>
      <c r="E43" s="61">
        <f t="shared" si="1"/>
        <v>3.800000000000002</v>
      </c>
      <c r="F43" s="62">
        <f t="shared" si="2"/>
        <v>7.4219581203714774E-2</v>
      </c>
      <c r="G43" s="56">
        <f t="shared" si="4"/>
        <v>175.95679984350579</v>
      </c>
      <c r="H43" s="57">
        <f t="shared" si="5"/>
        <v>-4.043200156494196</v>
      </c>
    </row>
    <row r="44" spans="4:8" x14ac:dyDescent="0.25">
      <c r="D44" s="60">
        <f t="shared" si="3"/>
        <v>3.9000000000000021</v>
      </c>
      <c r="E44" s="61">
        <f t="shared" si="1"/>
        <v>3.9000000000000021</v>
      </c>
      <c r="F44" s="62">
        <f t="shared" si="2"/>
        <v>7.0207907267206993E-2</v>
      </c>
      <c r="G44" s="56">
        <f t="shared" si="4"/>
        <v>176.07487919384369</v>
      </c>
      <c r="H44" s="57">
        <f t="shared" si="5"/>
        <v>-3.9251208061563045</v>
      </c>
    </row>
    <row r="45" spans="4:8" x14ac:dyDescent="0.25">
      <c r="D45" s="60">
        <f t="shared" si="3"/>
        <v>4.0000000000000018</v>
      </c>
      <c r="E45" s="61">
        <f t="shared" si="1"/>
        <v>4.0000000000000018</v>
      </c>
      <c r="F45" s="62">
        <f t="shared" si="2"/>
        <v>6.6519010523773875E-2</v>
      </c>
      <c r="G45" s="56">
        <f t="shared" si="4"/>
        <v>176.18592516570965</v>
      </c>
      <c r="H45" s="57">
        <f t="shared" si="5"/>
        <v>-3.814074834290353</v>
      </c>
    </row>
    <row r="46" spans="4:8" x14ac:dyDescent="0.25">
      <c r="D46" s="60">
        <f t="shared" si="3"/>
        <v>4.1000000000000014</v>
      </c>
      <c r="E46" s="61">
        <f t="shared" si="1"/>
        <v>4.1000000000000014</v>
      </c>
      <c r="F46" s="62">
        <f t="shared" si="2"/>
        <v>6.3118594752595916E-2</v>
      </c>
      <c r="G46" s="56">
        <f t="shared" si="4"/>
        <v>176.29056938267482</v>
      </c>
      <c r="H46" s="57">
        <f t="shared" si="5"/>
        <v>-3.7094306173251956</v>
      </c>
    </row>
    <row r="47" spans="4:8" x14ac:dyDescent="0.25">
      <c r="D47" s="60">
        <f t="shared" si="3"/>
        <v>4.2000000000000011</v>
      </c>
      <c r="E47" s="61">
        <f t="shared" si="1"/>
        <v>4.2000000000000011</v>
      </c>
      <c r="F47" s="62">
        <f t="shared" si="2"/>
        <v>5.9976866585752416E-2</v>
      </c>
      <c r="G47" s="56">
        <f t="shared" si="4"/>
        <v>176.38936833132485</v>
      </c>
      <c r="H47" s="57">
        <f t="shared" si="5"/>
        <v>-3.6106316686751505</v>
      </c>
    </row>
    <row r="48" spans="4:8" x14ac:dyDescent="0.25">
      <c r="D48" s="60">
        <f t="shared" si="3"/>
        <v>4.3000000000000007</v>
      </c>
      <c r="E48" s="61">
        <f t="shared" si="1"/>
        <v>4.3000000000000007</v>
      </c>
      <c r="F48" s="62">
        <f t="shared" si="2"/>
        <v>5.7067835464226446E-2</v>
      </c>
      <c r="G48" s="56">
        <f t="shared" si="4"/>
        <v>176.48281437162055</v>
      </c>
      <c r="H48" s="57">
        <f t="shared" si="5"/>
        <v>-3.5171856283794471</v>
      </c>
    </row>
    <row r="49" spans="4:8" x14ac:dyDescent="0.25">
      <c r="D49" s="60">
        <f t="shared" si="3"/>
        <v>4.4000000000000004</v>
      </c>
      <c r="E49" s="61">
        <f t="shared" si="1"/>
        <v>4.4000000000000004</v>
      </c>
      <c r="F49" s="62">
        <f t="shared" si="2"/>
        <v>5.4368738691664982E-2</v>
      </c>
      <c r="G49" s="56">
        <f t="shared" si="4"/>
        <v>176.57134484904358</v>
      </c>
      <c r="H49" s="57">
        <f t="shared" si="5"/>
        <v>-3.4286551509564092</v>
      </c>
    </row>
    <row r="50" spans="4:8" x14ac:dyDescent="0.25">
      <c r="D50" s="60">
        <f t="shared" si="3"/>
        <v>4.5</v>
      </c>
      <c r="E50" s="61">
        <f t="shared" si="1"/>
        <v>4.5</v>
      </c>
      <c r="F50" s="62">
        <f t="shared" si="2"/>
        <v>5.1859566447247533E-2</v>
      </c>
      <c r="G50" s="56">
        <f t="shared" si="4"/>
        <v>176.65534968173412</v>
      </c>
      <c r="H50" s="57">
        <f t="shared" si="5"/>
        <v>-3.3446503182658791</v>
      </c>
    </row>
    <row r="51" spans="4:8" x14ac:dyDescent="0.25">
      <c r="D51" s="60">
        <f t="shared" si="3"/>
        <v>4.5999999999999996</v>
      </c>
      <c r="E51" s="61">
        <f t="shared" si="1"/>
        <v>4.5999999999999996</v>
      </c>
      <c r="F51" s="62">
        <f t="shared" si="2"/>
        <v>4.9522667205143658E-2</v>
      </c>
      <c r="G51" s="56">
        <f t="shared" si="4"/>
        <v>176.73517771398673</v>
      </c>
      <c r="H51" s="57">
        <f t="shared" si="5"/>
        <v>-3.2648222860132825</v>
      </c>
    </row>
    <row r="52" spans="4:8" x14ac:dyDescent="0.25">
      <c r="D52" s="60">
        <f t="shared" si="3"/>
        <v>4.6999999999999993</v>
      </c>
      <c r="E52" s="61">
        <f t="shared" si="1"/>
        <v>4.6999999999999993</v>
      </c>
      <c r="F52" s="62">
        <f t="shared" si="2"/>
        <v>4.7342418239563484E-2</v>
      </c>
      <c r="G52" s="56">
        <f t="shared" si="4"/>
        <v>176.81114206532115</v>
      </c>
      <c r="H52" s="57">
        <f t="shared" si="5"/>
        <v>-3.188857934678861</v>
      </c>
    </row>
    <row r="53" spans="4:8" x14ac:dyDescent="0.25">
      <c r="D53" s="60">
        <f t="shared" si="3"/>
        <v>4.7999999999999989</v>
      </c>
      <c r="E53" s="61">
        <f t="shared" si="1"/>
        <v>4.7999999999999989</v>
      </c>
      <c r="F53" s="62">
        <f t="shared" si="2"/>
        <v>4.5304949125994864E-2</v>
      </c>
      <c r="G53" s="56">
        <f t="shared" si="4"/>
        <v>176.88352465675192</v>
      </c>
      <c r="H53" s="57">
        <f t="shared" si="5"/>
        <v>-3.1164753432480965</v>
      </c>
    </row>
    <row r="54" spans="4:8" x14ac:dyDescent="0.25">
      <c r="D54" s="60">
        <f t="shared" si="3"/>
        <v>4.8999999999999986</v>
      </c>
      <c r="E54" s="61">
        <f t="shared" si="1"/>
        <v>4.8999999999999986</v>
      </c>
      <c r="F54" s="62">
        <f t="shared" si="2"/>
        <v>4.3397908636150333E-2</v>
      </c>
      <c r="G54" s="56">
        <f t="shared" si="4"/>
        <v>176.95258005914857</v>
      </c>
      <c r="H54" s="57">
        <f t="shared" si="5"/>
        <v>-3.047419940851416</v>
      </c>
    </row>
    <row r="55" spans="4:8" x14ac:dyDescent="0.25">
      <c r="D55" s="76">
        <f t="shared" si="3"/>
        <v>4.9999999999999982</v>
      </c>
      <c r="E55" s="77">
        <f t="shared" si="1"/>
        <v>4.9999999999999982</v>
      </c>
      <c r="F55" s="78">
        <f t="shared" si="2"/>
        <v>4.1610267351897906E-2</v>
      </c>
      <c r="G55" s="79">
        <f t="shared" si="4"/>
        <v>177.01853878001782</v>
      </c>
      <c r="H55" s="57">
        <f t="shared" si="5"/>
        <v>-2.9814612199821933</v>
      </c>
    </row>
    <row r="56" spans="4:8" x14ac:dyDescent="0.25">
      <c r="D56" s="46"/>
      <c r="E56" s="46"/>
      <c r="F56" s="46"/>
      <c r="G56" s="42"/>
    </row>
    <row r="57" spans="4:8" x14ac:dyDescent="0.25">
      <c r="D57" s="46"/>
      <c r="E57" s="46"/>
      <c r="F57" s="46"/>
      <c r="G57" s="42"/>
    </row>
  </sheetData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5121" r:id="rId3" name="ScrollBar1">
          <controlPr defaultSize="0" autoLine="0" linkedCell="B5" r:id="rId4">
            <anchor moveWithCells="1">
              <from>
                <xdr:col>0</xdr:col>
                <xdr:colOff>895350</xdr:colOff>
                <xdr:row>4</xdr:row>
                <xdr:rowOff>28575</xdr:rowOff>
              </from>
              <to>
                <xdr:col>1</xdr:col>
                <xdr:colOff>742950</xdr:colOff>
                <xdr:row>4</xdr:row>
                <xdr:rowOff>161925</xdr:rowOff>
              </to>
            </anchor>
          </controlPr>
        </control>
      </mc:Choice>
      <mc:Fallback>
        <control shapeId="5121" r:id="rId3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Resonanzkurven</vt:lpstr>
      <vt:lpstr>Amplituden-Resonanz </vt:lpstr>
      <vt:lpstr>Phasenverschiebung</vt:lpstr>
      <vt:lpstr>Kurven theoretisch</vt:lpstr>
      <vt:lpstr>cTheorie</vt:lpstr>
      <vt:lpstr>f0Res</vt:lpstr>
      <vt:lpstr>Resonanzkurven!Resonanzkurven</vt:lpstr>
      <vt:lpstr>rTheorie</vt:lpstr>
      <vt:lpstr>s0Err</vt:lpstr>
      <vt:lpstr>T0Res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Goldkuhle</dc:creator>
  <cp:lastModifiedBy>Peter Goldkuhle</cp:lastModifiedBy>
  <dcterms:created xsi:type="dcterms:W3CDTF">2021-03-08T13:53:31Z</dcterms:created>
  <dcterms:modified xsi:type="dcterms:W3CDTF">2021-03-22T10:55:51Z</dcterms:modified>
</cp:coreProperties>
</file>